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Analizador" sheetId="2" state="visible" r:id="rId2"/>
  </sheets>
  <definedNames>
    <definedName name="_xlnm.Print_Area" localSheetId="0">'Empieza aquí'!$A$1:$E$46</definedName>
    <definedName name="_xlnm.Print_Area" localSheetId="1">'Analizador'!$A$1:$E$72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;[Red]-&quot;$&quot;#,##0"/>
    <numFmt numFmtId="165" formatCode="0.0%"/>
    <numFmt numFmtId="166" formatCode="&quot;$&quot;#,##0.00;-&quot;$&quot;#,##0.00"/>
    <numFmt numFmtId="167" formatCode="&quot;$&quot;#,##0;-&quot;$&quot;#,##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color rgb="0045484D"/>
      <sz val="9"/>
    </font>
    <font>
      <name val="Arial"/>
      <b val="1"/>
      <color rgb="00121417"/>
      <sz val="12"/>
    </font>
    <font>
      <name val="Arial"/>
      <color rgb="00121417"/>
      <sz val="10"/>
    </font>
    <font>
      <name val="Arial"/>
      <b val="1"/>
      <color rgb="008A3B00"/>
      <sz val="8"/>
    </font>
    <font>
      <name val="Arial"/>
      <b val="1"/>
      <color rgb="00FFFFFF"/>
      <sz val="10"/>
    </font>
    <font>
      <name val="Arial"/>
      <b val="1"/>
      <color rgb="00121417"/>
      <sz val="10"/>
    </font>
    <font>
      <name val="Arial"/>
      <b val="1"/>
      <color rgb="00121417"/>
      <sz val="16"/>
    </font>
    <font>
      <name val="Arial"/>
      <b val="1"/>
      <color rgb="00FFFFFF"/>
      <sz val="20"/>
    </font>
    <font>
      <name val="Arial"/>
      <color rgb="00C9C4B6"/>
      <sz val="10"/>
    </font>
    <font>
      <name val="Arial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D966"/>
      </patternFill>
    </fill>
  </fills>
  <borders count="4">
    <border>
      <left/>
      <right/>
      <top/>
      <bottom/>
      <diagonal/>
    </border>
    <border>
      <bottom style="medium">
        <color rgb="00E8590C"/>
      </bottom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1" fillId="2" borderId="0" applyAlignment="1" pivotButton="0" quotePrefix="0" xfId="0">
      <alignment horizontal="left" vertical="center" wrapText="1" indent="1"/>
    </xf>
    <xf numFmtId="0" fontId="12" fillId="2" borderId="0" applyAlignment="1" pivotButton="0" quotePrefix="0" xfId="0">
      <alignment horizontal="left" vertical="center" wrapText="1" indent="1"/>
    </xf>
    <xf numFmtId="0" fontId="13" fillId="6" borderId="0" applyAlignment="1" pivotButton="0" quotePrefix="0" xfId="0">
      <alignment vertical="center"/>
    </xf>
    <xf numFmtId="0" fontId="14" fillId="0" borderId="0" applyAlignment="1" pivotButton="0" quotePrefix="0" xfId="0">
      <alignment horizontal="left" vertical="center" wrapText="1" indent="1"/>
    </xf>
    <xf numFmtId="0" fontId="5" fillId="0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15" fillId="0" borderId="0" applyAlignment="1" pivotButton="0" quotePrefix="0" xfId="0">
      <alignment horizontal="center" vertical="top"/>
    </xf>
    <xf numFmtId="0" fontId="9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13" fillId="6" borderId="3" applyAlignment="1" pivotButton="0" quotePrefix="0" xfId="0">
      <alignment vertical="center"/>
    </xf>
    <xf numFmtId="0" fontId="16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top" wrapText="1" indent="1"/>
    </xf>
    <xf numFmtId="0" fontId="3" fillId="0" borderId="0" applyAlignment="1" pivotButton="0" quotePrefix="0" xfId="0">
      <alignment horizontal="left" vertical="top" wrapText="1" indent="1"/>
    </xf>
    <xf numFmtId="0" fontId="13" fillId="3" borderId="2" applyAlignment="1" pivotButton="0" quotePrefix="0" xfId="0">
      <alignment vertical="center"/>
    </xf>
    <xf numFmtId="0" fontId="13" fillId="4" borderId="2" applyAlignment="1" pivotButton="0" quotePrefix="0" xfId="0">
      <alignment vertical="center"/>
    </xf>
    <xf numFmtId="0" fontId="13" fillId="5" borderId="2" applyAlignment="1" pivotButton="0" quotePrefix="0" xfId="0">
      <alignment vertical="center"/>
    </xf>
    <xf numFmtId="0" fontId="13" fillId="7" borderId="2" applyAlignment="1" pivotButton="0" quotePrefix="0" xfId="0">
      <alignment vertical="center"/>
    </xf>
    <xf numFmtId="0" fontId="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center" wrapText="1" indent="1"/>
    </xf>
    <xf numFmtId="0" fontId="1" fillId="2" borderId="0" applyAlignment="1" pivotButton="0" quotePrefix="0" xfId="0">
      <alignment horizontal="left" vertical="center" wrapText="1" indent="1"/>
    </xf>
    <xf numFmtId="0" fontId="2" fillId="2" borderId="0" applyAlignment="1" pivotButton="0" quotePrefix="0" xfId="0">
      <alignment horizontal="right" vertical="center" wrapText="1" indent="1"/>
    </xf>
    <xf numFmtId="0" fontId="9" fillId="0" borderId="0" applyAlignment="1" pivotButton="0" quotePrefix="0" xfId="0">
      <alignment horizontal="left" vertical="center" indent="1"/>
    </xf>
    <xf numFmtId="0" fontId="10" fillId="4" borderId="2" applyAlignment="1" pivotButton="0" quotePrefix="0" xfId="0">
      <alignment horizontal="center" vertical="center"/>
    </xf>
    <xf numFmtId="0" fontId="8" fillId="2" borderId="2" applyAlignment="1" pivotButton="0" quotePrefix="0" xfId="0">
      <alignment horizontal="left" vertical="center" wrapText="1" indent="1"/>
    </xf>
    <xf numFmtId="0" fontId="8" fillId="2" borderId="2" applyAlignment="1" pivotButton="0" quotePrefix="0" xfId="0">
      <alignment horizontal="right" vertical="center" wrapText="1" indent="1"/>
    </xf>
    <xf numFmtId="0" fontId="8" fillId="2" borderId="2" applyAlignment="1" pivotButton="0" quotePrefix="0" xfId="0">
      <alignment horizontal="center" vertical="center" wrapText="1"/>
    </xf>
    <xf numFmtId="0" fontId="6" fillId="0" borderId="0" applyAlignment="1" pivotButton="0" quotePrefix="0" xfId="0">
      <alignment horizontal="left" vertical="center" indent="1"/>
    </xf>
    <xf numFmtId="164" fontId="9" fillId="5" borderId="2" applyAlignment="1" pivotButton="0" quotePrefix="0" xfId="0">
      <alignment horizontal="right" vertical="center" indent="1"/>
    </xf>
    <xf numFmtId="164" fontId="6" fillId="3" borderId="2" applyAlignment="1" applyProtection="1" pivotButton="0" quotePrefix="0" xfId="0">
      <alignment horizontal="right" vertical="center" indent="1"/>
      <protection locked="0" hidden="0"/>
    </xf>
    <xf numFmtId="0" fontId="6" fillId="4" borderId="2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 indent="1"/>
    </xf>
    <xf numFmtId="165" fontId="9" fillId="5" borderId="2" applyAlignment="1" pivotButton="0" quotePrefix="0" xfId="0">
      <alignment horizontal="right" vertical="center" indent="1"/>
    </xf>
    <xf numFmtId="165" fontId="6" fillId="3" borderId="2" applyAlignment="1" applyProtection="1" pivotButton="0" quotePrefix="0" xfId="0">
      <alignment horizontal="right" vertical="center" indent="1"/>
      <protection locked="0" hidden="0"/>
    </xf>
    <xf numFmtId="2" fontId="9" fillId="5" borderId="2" applyAlignment="1" pivotButton="0" quotePrefix="0" xfId="0">
      <alignment horizontal="right" vertical="center" indent="1"/>
    </xf>
    <xf numFmtId="2" fontId="6" fillId="3" borderId="2" applyAlignment="1" applyProtection="1" pivotButton="0" quotePrefix="0" xfId="0">
      <alignment horizontal="right" vertical="center" indent="1"/>
      <protection locked="0" hidden="0"/>
    </xf>
    <xf numFmtId="3" fontId="6" fillId="4" borderId="2" applyAlignment="1" pivotButton="0" quotePrefix="0" xfId="0">
      <alignment horizontal="right" vertical="center" indent="1"/>
    </xf>
    <xf numFmtId="164" fontId="6" fillId="4" borderId="2" applyAlignment="1" pivotButton="0" quotePrefix="0" xfId="0">
      <alignment horizontal="right" vertical="center" indent="1"/>
    </xf>
    <xf numFmtId="49" fontId="6" fillId="3" borderId="2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horizontal="center" vertical="center"/>
    </xf>
    <xf numFmtId="3" fontId="6" fillId="3" borderId="2" applyAlignment="1" applyProtection="1" pivotButton="0" quotePrefix="0" xfId="0">
      <alignment horizontal="right" vertical="center" indent="1"/>
      <protection locked="0" hidden="0"/>
    </xf>
    <xf numFmtId="0" fontId="6" fillId="3" borderId="2" applyAlignment="1" applyProtection="1" pivotButton="0" quotePrefix="0" xfId="0">
      <alignment horizontal="center" vertical="center"/>
      <protection locked="0" hidden="0"/>
    </xf>
    <xf numFmtId="10" fontId="6" fillId="3" borderId="2" applyAlignment="1" applyProtection="1" pivotButton="0" quotePrefix="0" xfId="0">
      <alignment horizontal="right" vertical="center" indent="1"/>
      <protection locked="0" hidden="0"/>
    </xf>
    <xf numFmtId="166" fontId="6" fillId="3" borderId="2" applyAlignment="1" applyProtection="1" pivotButton="0" quotePrefix="0" xfId="0">
      <alignment horizontal="right" vertical="center" indent="1"/>
      <protection locked="0" hidden="0"/>
    </xf>
    <xf numFmtId="0" fontId="6" fillId="3" borderId="2" applyAlignment="1" applyProtection="1" pivotButton="0" quotePrefix="0" xfId="0">
      <alignment horizontal="left" vertical="center" indent="1"/>
      <protection locked="0" hidden="0"/>
    </xf>
    <xf numFmtId="166" fontId="6" fillId="4" borderId="2" applyAlignment="1" pivotButton="0" quotePrefix="0" xfId="0">
      <alignment horizontal="right" vertical="center" indent="1"/>
    </xf>
    <xf numFmtId="167" fontId="6" fillId="4" borderId="2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5C3B00"/>
      </font>
      <fill>
        <patternFill patternType="solid">
          <fgColor rgb="00FFD966"/>
          <bgColor rgb="00FFD96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46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4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Analizador de Inversión en Renta (versión gratis)</t>
        </is>
      </c>
      <c r="C1" s="1" t="n"/>
      <c r="D1" s="1" t="n"/>
      <c r="E1" s="1" t="n"/>
    </row>
    <row r="2" ht="22" customHeight="1">
      <c r="A2" s="2" t="n"/>
      <c r="B2" s="2" t="inlineStr">
        <is>
          <t>Built by Estrada · builtbyestrada.ai · hecho por un contratista residencial que construye casas para inversionistas</t>
        </is>
      </c>
      <c r="C2" s="2" t="n"/>
      <c r="D2" s="2" t="n"/>
      <c r="E2" s="2" t="n"/>
    </row>
    <row r="3" ht="4" customHeight="1">
      <c r="A3" s="3" t="n"/>
      <c r="B3" s="3" t="n"/>
      <c r="C3" s="3" t="n"/>
      <c r="D3" s="3" t="n"/>
      <c r="E3" s="3" t="n"/>
    </row>
    <row r="4" ht="10" customHeight="1"/>
    <row r="5" ht="47" customHeight="1">
      <c r="B5" s="4" t="inlineStr">
        <is>
          <t>Escribe una propiedad en las celdas amarillas: precio, renta, gastos, una obra corta y el préstamo. Te da flujo, rendimientos y un veredicto VERDE, AMARILLO o ROJO contra tus propios mínimos. Cada número con el que abre es un EJEMPLO.</t>
        </is>
      </c>
    </row>
    <row r="6" ht="10" customHeight="1"/>
    <row r="7" ht="24" customHeight="1">
      <c r="B7" s="5" t="inlineStr">
        <is>
          <t>Tu primer resultado en 5 minutos</t>
        </is>
      </c>
      <c r="C7" s="6" t="n"/>
      <c r="D7" s="6" t="n"/>
    </row>
    <row r="8" ht="6" customHeight="1"/>
    <row r="9" ht="30" customHeight="1">
      <c r="B9" s="7" t="n">
        <v>1</v>
      </c>
      <c r="C9" s="8" t="inlineStr">
        <is>
          <t>Analizador, sección 1</t>
        </is>
      </c>
      <c r="D9" s="9" t="inlineStr">
        <is>
          <t>Escribe el precio, gastos de cierre, renta, impuestos y seguro.</t>
        </is>
      </c>
    </row>
    <row r="10" ht="30" customHeight="1">
      <c r="B10" s="7" t="n">
        <v>2</v>
      </c>
      <c r="C10" s="8" t="inlineStr">
        <is>
          <t>Sección 2</t>
        </is>
      </c>
      <c r="D10" s="9" t="inlineStr">
        <is>
          <t>Pon las partidas de la obra y una contingencia.</t>
        </is>
      </c>
    </row>
    <row r="11" ht="30" customHeight="1">
      <c r="B11" s="7" t="n">
        <v>3</v>
      </c>
      <c r="C11" s="8" t="inlineStr">
        <is>
          <t>Sección 3</t>
        </is>
      </c>
      <c r="D11" s="9" t="inlineStr">
        <is>
          <t>Elige Efectivo o Préstamo y escribe los términos.</t>
        </is>
      </c>
    </row>
    <row r="12" ht="30" customHeight="1">
      <c r="B12" s="7" t="n">
        <v>4</v>
      </c>
      <c r="C12" s="8" t="inlineStr">
        <is>
          <t>Resultado, arriba</t>
        </is>
      </c>
      <c r="D12" s="9" t="inlineStr">
        <is>
          <t>Pon tus mínimos. El veredicto se pone VERDE, AMARILLO o ROJO.</t>
        </is>
      </c>
    </row>
    <row r="13" ht="10" customHeight="1"/>
    <row r="14" ht="24" customHeight="1">
      <c r="B14" s="5" t="inlineStr">
        <is>
          <t>Qué hace cada pestaña</t>
        </is>
      </c>
      <c r="C14" s="6" t="n"/>
      <c r="D14" s="6" t="n"/>
    </row>
    <row r="15" ht="6" customHeight="1"/>
    <row r="16" ht="26" customHeight="1">
      <c r="B16" s="10" t="n"/>
      <c r="C16" s="8" t="inlineStr">
        <is>
          <t>Empieza aquí</t>
        </is>
      </c>
      <c r="D16" s="9" t="inlineStr">
        <is>
          <t>Esta página.</t>
        </is>
      </c>
    </row>
    <row r="17" ht="31" customHeight="1">
      <c r="B17" s="10" t="n"/>
      <c r="C17" s="11" t="inlineStr">
        <is>
          <t>Analizador</t>
        </is>
      </c>
      <c r="D17" s="9" t="inlineStr">
        <is>
          <t>Una propiedad, comprar y rentar: datos, una obra corta, efectivo o préstamo, y el resultado con tus mínimos.</t>
        </is>
      </c>
    </row>
    <row r="18" ht="31" customHeight="1">
      <c r="C18" s="12" t="inlineStr"/>
      <c r="D18" s="13" t="inlineStr">
        <is>
          <t>Colores de las pestañas: en las de color naranja escribes tú, las oscuras se llenan solas o se imprimen.</t>
        </is>
      </c>
    </row>
    <row r="19" ht="10" customHeight="1"/>
    <row r="20" ht="24" customHeight="1">
      <c r="B20" s="5" t="inlineStr">
        <is>
          <t>Colores</t>
        </is>
      </c>
      <c r="C20" s="6" t="n"/>
      <c r="D20" s="6" t="n"/>
    </row>
    <row r="21" ht="6" customHeight="1"/>
    <row r="22" ht="18" customHeight="1">
      <c r="B22" s="14" t="n"/>
      <c r="C22" s="8" t="inlineStr">
        <is>
          <t>Amarillo</t>
        </is>
      </c>
      <c r="D22" s="9" t="inlineStr">
        <is>
          <t>Aquí escribes tú. Solo las celdas amarillas reciben datos.</t>
        </is>
      </c>
    </row>
    <row r="23" ht="18" customHeight="1">
      <c r="B23" s="15" t="n"/>
      <c r="C23" s="8" t="inlineStr">
        <is>
          <t>Gris</t>
        </is>
      </c>
      <c r="D23" s="9" t="inlineStr">
        <is>
          <t>Se calcula. Bloqueada para que no borres una fórmula por accidente.</t>
        </is>
      </c>
    </row>
    <row r="24" ht="18" customHeight="1">
      <c r="B24" s="16" t="n"/>
      <c r="C24" s="8" t="inlineStr">
        <is>
          <t>Negritas, arena</t>
        </is>
      </c>
      <c r="D24" s="9" t="inlineStr">
        <is>
          <t>Totales y resultados.</t>
        </is>
      </c>
    </row>
    <row r="25" ht="31" customHeight="1">
      <c r="B25" s="17" t="n"/>
      <c r="C25" s="8" t="inlineStr">
        <is>
          <t>VERDE, AMARILLO, ROJO</t>
        </is>
      </c>
      <c r="D25" s="9" t="inlineStr">
        <is>
          <t>VERDE: cumple todos. AMARILLO: falla uno y aún deja flujo. ROJO: pierde dinero cada mes o falla dos o más.</t>
        </is>
      </c>
    </row>
    <row r="26" ht="31" customHeight="1">
      <c r="C26" s="18" t="inlineStr">
        <is>
          <t>EJEMPLO</t>
        </is>
      </c>
      <c r="D26" s="9" t="inlineStr">
        <is>
          <t>Un número de ejemplo. Cámbialo por el tuyo; ninguno es un dato real de ningún mercado.</t>
        </is>
      </c>
    </row>
    <row r="27" ht="10" customHeight="1"/>
    <row r="28" ht="24" customHeight="1">
      <c r="B28" s="5" t="inlineStr">
        <is>
          <t>Celdas bloqueadas</t>
        </is>
      </c>
      <c r="C28" s="6" t="n"/>
      <c r="D28" s="6" t="n"/>
    </row>
    <row r="29" ht="6" customHeight="1"/>
    <row r="30" ht="44" customHeight="1">
      <c r="C30" s="8" t="inlineStr">
        <is>
          <t>Protección</t>
        </is>
      </c>
      <c r="D30" s="9" t="inlineStr">
        <is>
          <t>Sin contraseña. Para cambiar una fórmula: Excel, Revisar &gt; Desproteger hoja. Google Sheets, Datos &gt; Proteger hojas y rangos. LibreOffice, Herramientas &gt; Proteger hoja.</t>
        </is>
      </c>
    </row>
    <row r="31" ht="10" customHeight="1"/>
    <row r="32" ht="24" customHeight="1">
      <c r="B32" s="5" t="inlineStr">
        <is>
          <t>Google Sheets, imprimir, ayuda</t>
        </is>
      </c>
      <c r="C32" s="6" t="n"/>
      <c r="D32" s="6" t="n"/>
    </row>
    <row r="33" ht="6" customHeight="1"/>
    <row r="34" ht="31" customHeight="1">
      <c r="C34" s="8" t="inlineStr">
        <is>
          <t>Google Sheets</t>
        </is>
      </c>
      <c r="D34" s="9" t="inlineStr">
        <is>
          <t>En Google Drive: Nuevo &gt; Subir archivo, elige este archivo y luego Abrir con &gt; Google Sheets. O en Sheets: Archivo &gt; Importar &gt; Subir.</t>
        </is>
      </c>
    </row>
    <row r="35" ht="18" customHeight="1">
      <c r="C35" s="8" t="inlineStr">
        <is>
          <t>Imprimir o PDF</t>
        </is>
      </c>
      <c r="D35" s="9" t="inlineStr">
        <is>
          <t>Abre la pestaña y luego Archivo &gt; Imprimir y elige Guardar como PDF.</t>
        </is>
      </c>
    </row>
    <row r="36" ht="18" customHeight="1">
      <c r="C36" s="8" t="inlineStr">
        <is>
          <t>Ayuda</t>
        </is>
      </c>
      <c r="D36" s="9" t="inlineStr">
        <is>
          <t>Escribe a hello@builtbyestrada.ai. Dinos qué pestaña y qué escribiste.</t>
        </is>
      </c>
    </row>
    <row r="37" ht="57" customHeight="1">
      <c r="C37" s="8" t="inlineStr">
        <is>
          <t>Versión completa</t>
        </is>
      </c>
      <c r="D37" s="9" t="inlineStr">
        <is>
          <t>Agrega refinanciamiento BRRRR, obra por área con lista de detrás de los muros, seis tipos de préstamo con hard money y HELOC, proyección a 10 años, sensibilidad, comparar tres propiedades, construir para rentar y un resumen de una página para el prestamista: builtbyestrada.ai/es/productos/analizador-renta/</t>
        </is>
      </c>
    </row>
    <row r="38" ht="10" customHeight="1"/>
    <row r="39" ht="24" customHeight="1">
      <c r="B39" s="5" t="inlineStr">
        <is>
          <t>En palabras simples</t>
        </is>
      </c>
      <c r="C39" s="6" t="n"/>
      <c r="D39" s="6" t="n"/>
    </row>
    <row r="40" ht="6" customHeight="1"/>
    <row r="41" ht="31" customHeight="1">
      <c r="C41" s="8" t="inlineStr">
        <is>
          <t>NOI</t>
        </is>
      </c>
      <c r="D41" s="9" t="inlineStr">
        <is>
          <t>Ingreso neto de operación: la renta después de desocupación menos gastos, antes del pago del préstamo.</t>
        </is>
      </c>
    </row>
    <row r="42" ht="31" customHeight="1">
      <c r="C42" s="8" t="inlineStr">
        <is>
          <t>Cap rate (tasa de capitalización)</t>
        </is>
      </c>
      <c r="D42" s="9" t="inlineStr">
        <is>
          <t>NOI anual entre el precio (o el costo total). Lo que gana la propiedad como si la pagaras en efectivo.</t>
        </is>
      </c>
    </row>
    <row r="43" ht="18" customHeight="1">
      <c r="C43" s="8" t="inlineStr">
        <is>
          <t>Cash on cash</t>
        </is>
      </c>
      <c r="D43" s="9" t="inlineStr">
        <is>
          <t>Flujo anual entre el efectivo que todavía tienes metido en el trato.</t>
        </is>
      </c>
    </row>
    <row r="44" ht="31" customHeight="1">
      <c r="C44" s="8" t="inlineStr">
        <is>
          <t>DSCR</t>
        </is>
      </c>
      <c r="D44" s="9" t="inlineStr">
        <is>
          <t>Cobertura de deuda: NOI entre el pago del préstamo. 1.00 quiere decir que la renta apenas cubre el préstamo.</t>
        </is>
      </c>
    </row>
    <row r="45" ht="10" customHeight="1"/>
    <row r="46" ht="29" customHeight="1">
      <c r="C46" s="19" t="inlineStr">
        <is>
          <t>Solo son estimados. Este libro no conoce la propiedad, tu mercado ni a tu prestamista. Revisa los números con tu prestamista, agente de seguros, distrito de avalúo y contratista antes de firmar.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B5:D5"/>
    <mergeCell ref="C46:D46"/>
  </mergeCells>
  <hyperlinks>
    <hyperlink ref="C17" location="'Analizador'!A1" display="Analizador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0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72"/>
  <sheetViews>
    <sheetView showGridLines="0" zoomScale="10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6" customWidth="1" min="1" max="1"/>
    <col width="24" customWidth="1" min="2" max="2"/>
    <col width="15" customWidth="1" min="3" max="3"/>
    <col width="11" customWidth="1" min="4" max="4"/>
    <col width="60" customWidth="1" min="5" max="5"/>
  </cols>
  <sheetData>
    <row r="1" ht="30" customHeight="1">
      <c r="A1" s="20" t="inlineStr">
        <is>
          <t>Analizador de Inversión en Renta, versión gratis</t>
        </is>
      </c>
      <c r="B1" s="20" t="n"/>
      <c r="C1" s="20" t="n"/>
      <c r="D1" s="20" t="n"/>
      <c r="E1" s="21" t="inlineStr">
        <is>
          <t>Built by Estrada</t>
        </is>
      </c>
    </row>
    <row r="2" ht="20" customHeight="1">
      <c r="A2" s="13" t="inlineStr">
        <is>
          <t>Celdas amarillas: escribes tú. Grises: se calculan. Los números marcados EJEMPLO son de muestra: cámbialos.</t>
        </is>
      </c>
    </row>
    <row r="3" ht="26" customHeight="1">
      <c r="A3" s="19" t="inlineStr">
        <is>
          <t>La versión completa agrega refinanciamiento BRRRR, obra por área con lista de detrás de los muros, hard money y HELOC, proyección a 10 años, comparar y resumen para prestamista: builtbyestrada.ai/es/productos/analizador-renta/</t>
        </is>
      </c>
    </row>
    <row r="4" ht="18" customHeight="1"/>
    <row r="5" ht="24" customHeight="1">
      <c r="A5" s="5" t="inlineStr">
        <is>
          <t>Resultado</t>
        </is>
      </c>
      <c r="B5" s="6" t="n"/>
      <c r="C5" s="6" t="n"/>
      <c r="D5" s="6" t="n"/>
      <c r="E5" s="6" t="n"/>
    </row>
    <row r="6" ht="26" customHeight="1">
      <c r="A6" s="22" t="inlineStr">
        <is>
          <t>VEREDICTO</t>
        </is>
      </c>
      <c r="B6" s="23">
        <f>IF(OR(B70&lt;0,B12&gt;=2),"ROJO",IF(B12=1,"AMARILLO","VERDE"))</f>
        <v/>
      </c>
      <c r="C6" s="22">
        <f>IF(B6="VERDE","Cumple todos tus mínimos.",IF(B70&lt;0,"Pierde dinero cada mes.",B12&amp;" de 4 mínimos sin cumplir."))</f>
        <v/>
      </c>
    </row>
    <row r="7" ht="18" customHeight="1">
      <c r="A7" s="24" t="inlineStr">
        <is>
          <t>Indicador</t>
        </is>
      </c>
      <c r="B7" s="25" t="inlineStr">
        <is>
          <t>Este trato</t>
        </is>
      </c>
      <c r="C7" s="25" t="inlineStr">
        <is>
          <t>Tu mínimo</t>
        </is>
      </c>
      <c r="D7" s="26" t="inlineStr">
        <is>
          <t>Revisión</t>
        </is>
      </c>
    </row>
    <row r="8" ht="18" customHeight="1">
      <c r="A8" s="27" t="inlineStr">
        <is>
          <t>Flujo mensual por unidad</t>
        </is>
      </c>
      <c r="B8" s="28">
        <f>B70/MAX(1,B25)</f>
        <v/>
      </c>
      <c r="C8" s="29" t="n">
        <v>100</v>
      </c>
      <c r="D8" s="30">
        <f>IF(ISNUMBER(B8),IF(B8&gt;=C8,"OK","NO LLEGA"),"OK")</f>
        <v/>
      </c>
      <c r="E8" s="31" t="inlineStr">
        <is>
          <t>EJEMPLO</t>
        </is>
      </c>
    </row>
    <row r="9" ht="18" customHeight="1">
      <c r="A9" s="27" t="inlineStr">
        <is>
          <t>Rendimiento sobre efectivo (cash on cash)</t>
        </is>
      </c>
      <c r="B9" s="32">
        <f>IF(B72&lt;=0,"Recuperaste todo",B70*12/B72)</f>
        <v/>
      </c>
      <c r="C9" s="33" t="n">
        <v>0.08</v>
      </c>
      <c r="D9" s="30">
        <f>IF(ISNUMBER(B9),IF(B9&gt;=C9,"OK","NO LLEGA"),"OK")</f>
        <v/>
      </c>
      <c r="E9" s="31" t="inlineStr">
        <is>
          <t>EJEMPLO</t>
        </is>
      </c>
    </row>
    <row r="10" ht="18" customHeight="1">
      <c r="A10" s="27" t="inlineStr">
        <is>
          <t>DSCR (NOI ÷ pago del préstamo)</t>
        </is>
      </c>
      <c r="B10" s="34">
        <f>IF(B58&lt;=0,"Sin préstamo",B68/B58)</f>
        <v/>
      </c>
      <c r="C10" s="35" t="n">
        <v>1.15</v>
      </c>
      <c r="D10" s="30">
        <f>IF(ISNUMBER(B10),IF(B10&gt;=C10,"OK","NO LLEGA"),"OK")</f>
        <v/>
      </c>
      <c r="E10" s="31" t="inlineStr">
        <is>
          <t>EJEMPLO</t>
        </is>
      </c>
    </row>
    <row r="11" ht="18" customHeight="1">
      <c r="A11" s="27" t="inlineStr">
        <is>
          <t>Cap rate sobre el costo total</t>
        </is>
      </c>
      <c r="B11" s="32">
        <f>IFERROR(B68*12/B71,0)</f>
        <v/>
      </c>
      <c r="C11" s="33" t="n">
        <v>0.07000000000000001</v>
      </c>
      <c r="D11" s="30">
        <f>IF(ISNUMBER(B11),IF(B11&gt;=C11,"OK","NO LLEGA"),"OK")</f>
        <v/>
      </c>
      <c r="E11" s="31" t="inlineStr">
        <is>
          <t>EJEMPLO</t>
        </is>
      </c>
    </row>
    <row r="12" ht="18" customHeight="1">
      <c r="A12" s="27" t="inlineStr">
        <is>
          <t>Mínimos sin cumplir (de 4)</t>
        </is>
      </c>
      <c r="B12" s="36">
        <f>COUNTIF(D8:D11,"NO LLEGA")</f>
        <v/>
      </c>
    </row>
    <row r="13" ht="18" customHeight="1">
      <c r="A13" s="27" t="inlineStr">
        <is>
          <t>Flujo mensual, todas las unidades</t>
        </is>
      </c>
      <c r="B13" s="37">
        <f>B70</f>
        <v/>
      </c>
    </row>
    <row r="14" ht="18" customHeight="1">
      <c r="A14" s="27" t="inlineStr">
        <is>
          <t>Ingreso neto de operación (NOI) al mes</t>
        </is>
      </c>
      <c r="B14" s="37">
        <f>B68</f>
        <v/>
      </c>
    </row>
    <row r="15" ht="18" customHeight="1">
      <c r="A15" s="27" t="inlineStr">
        <is>
          <t>Efectivo necesario para comprar y remodelar</t>
        </is>
      </c>
      <c r="B15" s="37">
        <f>B72</f>
        <v/>
      </c>
    </row>
    <row r="16" ht="18" customHeight="1">
      <c r="A16" s="27" t="inlineStr">
        <is>
          <t>Obra total con contingencia</t>
        </is>
      </c>
      <c r="B16" s="37">
        <f>B49</f>
        <v/>
      </c>
    </row>
    <row r="17" ht="26" customHeight="1">
      <c r="A17" s="19" t="inlineStr">
        <is>
          <t>VERDE: cumple todos. AMARILLO: falla uno y aún deja flujo. ROJO: pierde dinero cada mes o falla dos o más.</t>
        </is>
      </c>
    </row>
    <row r="18" ht="18" customHeight="1">
      <c r="A18" s="19" t="inlineStr">
        <is>
          <t>Solo son estimados. Revisa cada número con tu prestamista, aseguradora, distrito de avalúo y contratista antes de firmar.</t>
        </is>
      </c>
    </row>
    <row r="19" ht="18" customHeight="1"/>
    <row r="20" ht="24" customHeight="1">
      <c r="A20" s="5" t="inlineStr">
        <is>
          <t>1. La propiedad</t>
        </is>
      </c>
      <c r="B20" s="6" t="n"/>
      <c r="C20" s="6" t="n"/>
      <c r="D20" s="6" t="n"/>
      <c r="E20" s="6" t="n"/>
    </row>
    <row r="21" ht="18" customHeight="1">
      <c r="A21" s="27" t="inlineStr">
        <is>
          <t>Nombre o dirección</t>
        </is>
      </c>
      <c r="B21" s="38" t="inlineStr">
        <is>
          <t>Dúplex, calle Ejemplo</t>
        </is>
      </c>
      <c r="C21" s="39" t="inlineStr">
        <is>
          <t>EJEMPLO</t>
        </is>
      </c>
    </row>
    <row r="22" ht="18" customHeight="1">
      <c r="A22" s="27" t="inlineStr">
        <is>
          <t>Precio de compra</t>
        </is>
      </c>
      <c r="B22" s="29" t="n">
        <v>140000</v>
      </c>
      <c r="C22" s="39" t="inlineStr">
        <is>
          <t>EJEMPLO</t>
        </is>
      </c>
      <c r="D22" s="19" t="inlineStr">
        <is>
          <t>Tu oferta o el precio del contrato.</t>
        </is>
      </c>
    </row>
    <row r="23" ht="18" customHeight="1">
      <c r="A23" s="27" t="inlineStr">
        <is>
          <t>Gastos de cierre</t>
        </is>
      </c>
      <c r="B23" s="29" t="n">
        <v>4200</v>
      </c>
      <c r="C23" s="39" t="inlineStr">
        <is>
          <t>EJEMPLO</t>
        </is>
      </c>
      <c r="D23" s="19" t="inlineStr">
        <is>
          <t>Pide a tu compañía de título un estimado de cierre.</t>
        </is>
      </c>
    </row>
    <row r="24" ht="18" customHeight="1">
      <c r="A24" s="27" t="inlineStr">
        <is>
          <t>Renta al mes, todas las unidades</t>
        </is>
      </c>
      <c r="B24" s="29" t="n">
        <v>2600</v>
      </c>
      <c r="C24" s="39" t="inlineStr">
        <is>
          <t>EJEMPLO</t>
        </is>
      </c>
      <c r="D24" s="19" t="inlineStr">
        <is>
          <t>Rentas de unidades parecidas cerca: anuncios, un administrador local o lo que pagan hoy.</t>
        </is>
      </c>
    </row>
    <row r="25" ht="18" customHeight="1">
      <c r="A25" s="27" t="inlineStr">
        <is>
          <t>Unidades</t>
        </is>
      </c>
      <c r="B25" s="40" t="n">
        <v>2</v>
      </c>
      <c r="C25" s="39" t="inlineStr">
        <is>
          <t>EJEMPLO</t>
        </is>
      </c>
    </row>
    <row r="26" ht="18" customHeight="1">
      <c r="A26" s="27" t="inlineStr">
        <is>
          <t>Desocupación (% del año vacía)</t>
        </is>
      </c>
      <c r="B26" s="33" t="n">
        <v>0.06</v>
      </c>
      <c r="C26" s="39" t="inlineStr">
        <is>
          <t>EJEMPLO</t>
        </is>
      </c>
      <c r="D26" s="19" t="inlineStr">
        <is>
          <t>Pregunta a un administrador local.</t>
        </is>
      </c>
    </row>
    <row r="27" ht="29" customHeight="1">
      <c r="A27" s="27" t="inlineStr">
        <is>
          <t>Valor después de la obra (ARV)</t>
        </is>
      </c>
      <c r="B27" s="29" t="n">
        <v>210000</v>
      </c>
      <c r="C27" s="39" t="inlineStr">
        <is>
          <t>EJEMPLO</t>
        </is>
      </c>
      <c r="D27" s="19" t="inlineStr">
        <is>
          <t>Lo que debe valuar ya terminada la obra: ventas de casas arregladas cerca. ¿Sin obra? Usa el precio.</t>
        </is>
      </c>
    </row>
    <row r="28" ht="41" customHeight="1">
      <c r="A28" s="27" t="inlineStr">
        <is>
          <t>Impuestos sobre</t>
        </is>
      </c>
      <c r="B28" s="41" t="inlineStr">
        <is>
          <t>Precio de compra</t>
        </is>
      </c>
      <c r="C28" s="39" t="inlineStr">
        <is>
          <t>EJEMPLO</t>
        </is>
      </c>
      <c r="D28" s="19" t="inlineStr">
        <is>
          <t>En Texas el distrito de avalúo fija el valor cada 1 de enero; tras una venta o una obra puede subir al precio o al valor después de la obra. La exención y el tope de homestead del vendedor se acaban cuando compras.</t>
        </is>
      </c>
    </row>
    <row r="29" ht="29" customHeight="1">
      <c r="A29" s="27" t="inlineStr">
        <is>
          <t>Tasa de impuestos (todas las entidades)</t>
        </is>
      </c>
      <c r="B29" s="42" t="n">
        <v>0.024</v>
      </c>
      <c r="C29" s="39" t="inlineStr">
        <is>
          <t>EJEMPLO</t>
        </is>
      </c>
      <c r="D29" s="19" t="inlineStr">
        <is>
          <t>Condado, ciudad, distrito escolar y las demás, sumadas. El sitio del distrito de avalúo o de impuestos las trae.</t>
        </is>
      </c>
    </row>
    <row r="30" ht="18" customHeight="1">
      <c r="A30" s="27" t="inlineStr">
        <is>
          <t>Impuestos a la propiedad al año</t>
        </is>
      </c>
      <c r="B30" s="37">
        <f>IF(B28="Valor después de la obra",B27,B22)*B29</f>
        <v/>
      </c>
    </row>
    <row r="31" ht="29" customHeight="1">
      <c r="A31" s="27" t="inlineStr">
        <is>
          <t>Seguro por cada $1,000 del valor después de la obra</t>
        </is>
      </c>
      <c r="B31" s="43" t="n">
        <v>8</v>
      </c>
      <c r="C31" s="39" t="inlineStr">
        <is>
          <t>EJEMPLO</t>
        </is>
      </c>
      <c r="D31" s="19" t="inlineStr">
        <is>
          <t>Sirve mientras no tengas cotización. Las aseguradoras cobran según el costo de reconstruir, el techo y la zona de viento e inundación.</t>
        </is>
      </c>
    </row>
    <row r="32" ht="29" customHeight="1">
      <c r="A32" s="27" t="inlineStr">
        <is>
          <t>Seguro cotizado al año (en blanco usa la tasa)</t>
        </is>
      </c>
      <c r="B32" s="29" t="n"/>
      <c r="D32" s="19" t="inlineStr">
        <is>
          <t>Prima anual de una cotización de seguro para propiedad rentada en esta dirección. Reemplaza la tasa.</t>
        </is>
      </c>
    </row>
    <row r="33" ht="18" customHeight="1">
      <c r="A33" s="27" t="inlineStr">
        <is>
          <t>Seguro al año</t>
        </is>
      </c>
      <c r="B33" s="37">
        <f>IF(N(B32)&gt;0,B32,B27/1000*B31)</f>
        <v/>
      </c>
    </row>
    <row r="34" ht="18" customHeight="1">
      <c r="A34" s="27" t="inlineStr">
        <is>
          <t>HOA (asociación) al mes</t>
        </is>
      </c>
      <c r="B34" s="29" t="n">
        <v>0</v>
      </c>
      <c r="D34" s="19" t="inlineStr">
        <is>
          <t>0 si no hay.</t>
        </is>
      </c>
    </row>
    <row r="35" ht="18" customHeight="1">
      <c r="A35" s="27" t="inlineStr">
        <is>
          <t>Administración (% de la renta cobrada)</t>
        </is>
      </c>
      <c r="B35" s="33" t="n">
        <v>0.08</v>
      </c>
      <c r="C35" s="39" t="inlineStr">
        <is>
          <t>EJEMPLO</t>
        </is>
      </c>
      <c r="D35" s="19" t="inlineStr">
        <is>
          <t>De la cotización de un administrador, o 0 si tú la administras.</t>
        </is>
      </c>
    </row>
    <row r="36" ht="18" customHeight="1">
      <c r="A36" s="27" t="inlineStr">
        <is>
          <t>Reserva de mantenimiento y capex (% de la renta)</t>
        </is>
      </c>
      <c r="B36" s="33" t="n">
        <v>0.1</v>
      </c>
      <c r="C36" s="39" t="inlineStr">
        <is>
          <t>EJEMPLO</t>
        </is>
      </c>
      <c r="D36" s="19" t="inlineStr">
        <is>
          <t>Dinero apartado para reparaciones y reemplazos grandes.</t>
        </is>
      </c>
    </row>
    <row r="37" ht="18" customHeight="1">
      <c r="A37" s="27" t="inlineStr">
        <is>
          <t>Servicios que pagas tú al mes</t>
        </is>
      </c>
      <c r="B37" s="29" t="n">
        <v>60</v>
      </c>
      <c r="C37" s="39" t="inlineStr">
        <is>
          <t>EJEMPLO</t>
        </is>
      </c>
      <c r="D37" s="19" t="inlineStr">
        <is>
          <t>Agua, basura o luz que no pagan los inquilinos.</t>
        </is>
      </c>
    </row>
    <row r="38" ht="18" customHeight="1"/>
    <row r="39" ht="24" customHeight="1">
      <c r="A39" s="5" t="inlineStr">
        <is>
          <t>2. Remodelación</t>
        </is>
      </c>
      <c r="B39" s="6" t="n"/>
      <c r="C39" s="6" t="n"/>
      <c r="D39" s="6" t="n"/>
      <c r="E39" s="6" t="n"/>
    </row>
    <row r="40" ht="18" customHeight="1">
      <c r="A40" s="24" t="inlineStr">
        <is>
          <t>Partida</t>
        </is>
      </c>
      <c r="B40" s="25" t="inlineStr">
        <is>
          <t>Costo</t>
        </is>
      </c>
    </row>
    <row r="41" ht="18" customHeight="1">
      <c r="A41" s="44" t="inlineStr">
        <is>
          <t>Techo</t>
        </is>
      </c>
      <c r="B41" s="29" t="n">
        <v>8850</v>
      </c>
      <c r="C41" s="39" t="inlineStr">
        <is>
          <t>EJEMPLO</t>
        </is>
      </c>
    </row>
    <row r="42" ht="18" customHeight="1">
      <c r="A42" s="44" t="inlineStr">
        <is>
          <t>Cocina</t>
        </is>
      </c>
      <c r="B42" s="29" t="n">
        <v>5450</v>
      </c>
      <c r="C42" s="39" t="inlineStr">
        <is>
          <t>EJEMPLO</t>
        </is>
      </c>
    </row>
    <row r="43" ht="18" customHeight="1">
      <c r="A43" s="44" t="inlineStr">
        <is>
          <t>Baños</t>
        </is>
      </c>
      <c r="B43" s="29" t="n">
        <v>3660</v>
      </c>
      <c r="C43" s="39" t="inlineStr">
        <is>
          <t>EJEMPLO</t>
        </is>
      </c>
    </row>
    <row r="44" ht="18" customHeight="1">
      <c r="A44" s="44" t="inlineStr">
        <is>
          <t>Pisos</t>
        </is>
      </c>
      <c r="B44" s="29" t="n">
        <v>6325</v>
      </c>
      <c r="C44" s="39" t="inlineStr">
        <is>
          <t>EJEMPLO</t>
        </is>
      </c>
    </row>
    <row r="45" ht="18" customHeight="1">
      <c r="A45" s="44" t="inlineStr">
        <is>
          <t>Pintura interior</t>
        </is>
      </c>
      <c r="B45" s="29" t="n">
        <v>4500</v>
      </c>
      <c r="C45" s="39" t="inlineStr">
        <is>
          <t>EJEMPLO</t>
        </is>
      </c>
    </row>
    <row r="46" ht="18" customHeight="1">
      <c r="A46" s="44" t="inlineStr">
        <is>
          <t>Otros: plomería, electricidad, clima, puertas, permisos, limpieza</t>
        </is>
      </c>
      <c r="B46" s="29" t="n">
        <v>10090</v>
      </c>
      <c r="C46" s="39" t="inlineStr">
        <is>
          <t>EJEMPLO</t>
        </is>
      </c>
    </row>
    <row r="47" ht="18" customHeight="1">
      <c r="A47" s="27" t="inlineStr">
        <is>
          <t>Subtotal</t>
        </is>
      </c>
      <c r="B47" s="37">
        <f>SUM(B41:B46)</f>
        <v/>
      </c>
    </row>
    <row r="48" ht="29" customHeight="1">
      <c r="A48" s="27" t="inlineStr">
        <is>
          <t>Contingencia</t>
        </is>
      </c>
      <c r="B48" s="33" t="n">
        <v>0.15</v>
      </c>
      <c r="C48" s="39" t="inlineStr">
        <is>
          <t>EJEMPLO</t>
        </is>
      </c>
      <c r="D48" s="19" t="inlineStr">
        <is>
          <t>Para lo que aparece al abrir los muros: cimentación, techo, plomería, cableado, termitas. Súbela en casas viejas.</t>
        </is>
      </c>
    </row>
    <row r="49" ht="18" customHeight="1">
      <c r="A49" s="22" t="inlineStr">
        <is>
          <t>Total de obra</t>
        </is>
      </c>
      <c r="B49" s="28">
        <f>B47*(1+B48)</f>
        <v/>
      </c>
    </row>
    <row r="50" ht="18" customHeight="1"/>
    <row r="51" ht="24" customHeight="1">
      <c r="A51" s="5" t="inlineStr">
        <is>
          <t>3. Financiamiento</t>
        </is>
      </c>
      <c r="B51" s="6" t="n"/>
      <c r="C51" s="6" t="n"/>
      <c r="D51" s="6" t="n"/>
      <c r="E51" s="6" t="n"/>
    </row>
    <row r="52" ht="18" customHeight="1">
      <c r="A52" s="27" t="inlineStr">
        <is>
          <t>Efectivo o préstamo</t>
        </is>
      </c>
      <c r="B52" s="41" t="inlineStr">
        <is>
          <t>Préstamo</t>
        </is>
      </c>
      <c r="C52" s="39" t="inlineStr">
        <is>
          <t>EJEMPLO</t>
        </is>
      </c>
      <c r="D52" s="19" t="inlineStr">
        <is>
          <t>Préstamo usa los términos de abajo. Efectivo no.</t>
        </is>
      </c>
    </row>
    <row r="53" ht="18" customHeight="1">
      <c r="A53" s="27" t="inlineStr">
        <is>
          <t>Enganche (% del precio)</t>
        </is>
      </c>
      <c r="B53" s="33" t="n">
        <v>0.25</v>
      </c>
      <c r="C53" s="39" t="inlineStr">
        <is>
          <t>EJEMPLO</t>
        </is>
      </c>
    </row>
    <row r="54" ht="18" customHeight="1">
      <c r="A54" s="27" t="inlineStr">
        <is>
          <t>Tasa de interés</t>
        </is>
      </c>
      <c r="B54" s="42" t="n">
        <v>0.0725</v>
      </c>
      <c r="C54" s="39" t="inlineStr">
        <is>
          <t>EJEMPLO</t>
        </is>
      </c>
      <c r="D54" s="19" t="inlineStr">
        <is>
          <t>De la cotización de tu prestamista.</t>
        </is>
      </c>
    </row>
    <row r="55" ht="18" customHeight="1">
      <c r="A55" s="27" t="inlineStr">
        <is>
          <t>Plazo (años)</t>
        </is>
      </c>
      <c r="B55" s="40" t="n">
        <v>30</v>
      </c>
      <c r="C55" s="39" t="inlineStr">
        <is>
          <t>EJEMPLO</t>
        </is>
      </c>
    </row>
    <row r="56" ht="18" customHeight="1">
      <c r="A56" s="27" t="inlineStr">
        <is>
          <t>Costos del préstamo (puntos y comisiones)</t>
        </is>
      </c>
      <c r="B56" s="29" t="n">
        <v>2500</v>
      </c>
      <c r="C56" s="39" t="inlineStr">
        <is>
          <t>EJEMPLO</t>
        </is>
      </c>
    </row>
    <row r="57" ht="18" customHeight="1">
      <c r="A57" s="27" t="inlineStr">
        <is>
          <t>Monto del préstamo</t>
        </is>
      </c>
      <c r="B57" s="37">
        <f>IF(B52="Préstamo",B22*(1-B53),0)</f>
        <v/>
      </c>
    </row>
    <row r="58" ht="18" customHeight="1">
      <c r="A58" s="27" t="inlineStr">
        <is>
          <t>Pago mensual del préstamo (capital e interés)</t>
        </is>
      </c>
      <c r="B58" s="45">
        <f>IF(B57&lt;=0,0,PMT(B54/12,MAX(1,B55)*12,-B57))</f>
        <v/>
      </c>
    </row>
    <row r="59" ht="18" customHeight="1"/>
    <row r="60" ht="24" customHeight="1">
      <c r="A60" s="5" t="inlineStr">
        <is>
          <t>4. Las cuentas</t>
        </is>
      </c>
      <c r="B60" s="6" t="n"/>
      <c r="C60" s="6" t="n"/>
      <c r="D60" s="6" t="n"/>
      <c r="E60" s="6" t="n"/>
    </row>
    <row r="61" ht="18" customHeight="1">
      <c r="A61" s="27" t="inlineStr">
        <is>
          <t>Renta al mes</t>
        </is>
      </c>
      <c r="B61" s="37">
        <f>B24</f>
        <v/>
      </c>
    </row>
    <row r="62" ht="18" customHeight="1">
      <c r="A62" s="27" t="inlineStr">
        <is>
          <t>Desocupación</t>
        </is>
      </c>
      <c r="B62" s="46">
        <f>-B61*B26</f>
        <v/>
      </c>
    </row>
    <row r="63" ht="18" customHeight="1">
      <c r="A63" s="27" t="inlineStr">
        <is>
          <t>Ingreso después de desocupación</t>
        </is>
      </c>
      <c r="B63" s="37">
        <f>B61+B62</f>
        <v/>
      </c>
    </row>
    <row r="64" ht="18" customHeight="1">
      <c r="A64" s="27" t="inlineStr">
        <is>
          <t>Impuestos y seguro al mes</t>
        </is>
      </c>
      <c r="B64" s="46">
        <f>-(B30+B33)/12</f>
        <v/>
      </c>
    </row>
    <row r="65" ht="18" customHeight="1">
      <c r="A65" s="27" t="inlineStr">
        <is>
          <t>HOA y servicios</t>
        </is>
      </c>
      <c r="B65" s="46">
        <f>-(B34+B37)</f>
        <v/>
      </c>
    </row>
    <row r="66" ht="18" customHeight="1">
      <c r="A66" s="27" t="inlineStr">
        <is>
          <t>Administración</t>
        </is>
      </c>
      <c r="B66" s="46">
        <f>-B63*B35</f>
        <v/>
      </c>
    </row>
    <row r="67" ht="18" customHeight="1">
      <c r="A67" s="27" t="inlineStr">
        <is>
          <t>Reserva de mantenimiento y capex</t>
        </is>
      </c>
      <c r="B67" s="46">
        <f>-B61*B36</f>
        <v/>
      </c>
    </row>
    <row r="68" ht="18" customHeight="1">
      <c r="A68" s="22" t="inlineStr">
        <is>
          <t>Ingreso neto de operación (NOI) al mes</t>
        </is>
      </c>
      <c r="B68" s="28">
        <f>SUM(B63:B67)</f>
        <v/>
      </c>
    </row>
    <row r="69" ht="18" customHeight="1">
      <c r="A69" s="27" t="inlineStr">
        <is>
          <t>Pago del préstamo</t>
        </is>
      </c>
      <c r="B69" s="46">
        <f>-B58</f>
        <v/>
      </c>
    </row>
    <row r="70" ht="18" customHeight="1">
      <c r="A70" s="22" t="inlineStr">
        <is>
          <t>Flujo de efectivo mensual</t>
        </is>
      </c>
      <c r="B70" s="28">
        <f>B68+B69</f>
        <v/>
      </c>
    </row>
    <row r="71" ht="18" customHeight="1">
      <c r="A71" s="27" t="inlineStr">
        <is>
          <t>Costo total (precio, cierre, obra)</t>
        </is>
      </c>
      <c r="B71" s="37">
        <f>B22+B23+B49</f>
        <v/>
      </c>
    </row>
    <row r="72" ht="18" customHeight="1">
      <c r="A72" s="27" t="inlineStr">
        <is>
          <t>Efectivo necesario (costo total menos préstamo, más costos del préstamo)</t>
        </is>
      </c>
      <c r="B72" s="37">
        <f>B71-B57+IF(B57&gt;0,B56,0)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0">
    <mergeCell ref="D34:E34"/>
    <mergeCell ref="D22:E22"/>
    <mergeCell ref="D36:E36"/>
    <mergeCell ref="D31:E31"/>
    <mergeCell ref="D52:E52"/>
    <mergeCell ref="D27:E27"/>
    <mergeCell ref="D32:E32"/>
    <mergeCell ref="D48:E48"/>
    <mergeCell ref="A18:E18"/>
    <mergeCell ref="A3:E3"/>
    <mergeCell ref="A2:E2"/>
    <mergeCell ref="D37:E37"/>
    <mergeCell ref="D28:E28"/>
    <mergeCell ref="A17:E17"/>
    <mergeCell ref="D24:E24"/>
    <mergeCell ref="D29:E29"/>
    <mergeCell ref="D23:E23"/>
    <mergeCell ref="D54:E54"/>
    <mergeCell ref="D26:E26"/>
    <mergeCell ref="D35:E35"/>
  </mergeCells>
  <conditionalFormatting sqref="B6">
    <cfRule type="cellIs" priority="1" operator="equal" dxfId="0">
      <formula>"VERDE"</formula>
    </cfRule>
    <cfRule type="cellIs" priority="2" operator="equal" dxfId="1">
      <formula>"AMARILLO"</formula>
    </cfRule>
    <cfRule type="cellIs" priority="3" operator="equal" dxfId="2">
      <formula>"ROJO"</formula>
    </cfRule>
  </conditionalFormatting>
  <conditionalFormatting sqref="D8:D11">
    <cfRule type="cellIs" priority="4" operator="equal" dxfId="0">
      <formula>"OK"</formula>
    </cfRule>
    <cfRule type="cellIs" priority="5" operator="equal" dxfId="2">
      <formula>"NO LLEGA"</formula>
    </cfRule>
    <cfRule type="cellIs" priority="6" operator="equal" dxfId="0">
      <formula>"CUMPLE"</formula>
    </cfRule>
  </conditionalFormatting>
  <dataValidations count="18">
    <dataValidation sqref="B22" showDropDown="0" showInputMessage="1" showErrorMessage="0" allowBlank="1" promptTitle="Precio de compra" prompt="Tu oferta o el precio del contrato."/>
    <dataValidation sqref="B23" showDropDown="0" showInputMessage="1" showErrorMessage="0" allowBlank="1" promptTitle="Gastos de cierre" prompt="Pide a tu compañía de título un estimado de cierre."/>
    <dataValidation sqref="B24" showDropDown="0" showInputMessage="1" showErrorMessage="0" allowBlank="1" promptTitle="Renta al mes, todas las unidades" prompt="Rentas de unidades parecidas cerca: anuncios, un administrador local o lo que pagan hoy."/>
    <dataValidation sqref="B26" showDropDown="0" showInputMessage="1" showErrorMessage="0" allowBlank="1" promptTitle="Desocupación (% del año vacía)" prompt="Pregunta a un administrador local."/>
    <dataValidation sqref="B27" showDropDown="0" showInputMessage="1" showErrorMessage="0" allowBlank="1" promptTitle="Valor después de la obra (ARV)" prompt="Lo que debe valuar ya terminada la obra: ventas de casas arregladas cerca. ¿Sin obra? Usa el precio."/>
    <dataValidation sqref="B28" showDropDown="0" showInputMessage="1" showErrorMessage="1" allowBlank="1" promptTitle="Impuestos sobre" prompt="En Texas el distrito de avalúo fija el valor cada 1 de enero; tras una venta o una obra puede subir al precio o al valor después de la obra. La exención y el tope de homestead del vendedor se acaban cuando compras." type="list">
      <formula1>"Precio de compra,Valor después de la obra"</formula1>
    </dataValidation>
    <dataValidation sqref="B29" showDropDown="0" showInputMessage="1" showErrorMessage="0" allowBlank="1" promptTitle="Tasa de impuestos" prompt="Condado, ciudad, distrito escolar y las demás, sumadas. El sitio del distrito de avalúo o de impuestos las trae."/>
    <dataValidation sqref="B31" showDropDown="0" showInputMessage="1" showErrorMessage="0" allowBlank="1" promptTitle="Seguro por cada $1,000 del" prompt="Sirve mientras no tengas cotización. Las aseguradoras cobran según el costo de reconstruir, el techo y la zona de viento e inundación."/>
    <dataValidation sqref="B32" showDropDown="0" showInputMessage="1" showErrorMessage="0" allowBlank="1" promptTitle="Seguro cotizado al año" prompt="Prima anual de una cotización de seguro para propiedad rentada en esta dirección. Reemplaza la tasa."/>
    <dataValidation sqref="B34" showDropDown="0" showInputMessage="1" showErrorMessage="0" allowBlank="1" promptTitle="HOA (asociación) al mes" prompt="0 si no hay."/>
    <dataValidation sqref="B35" showDropDown="0" showInputMessage="1" showErrorMessage="0" allowBlank="1" promptTitle="Administración" prompt="De la cotización de un administrador, o 0 si tú la administras."/>
    <dataValidation sqref="B36" showDropDown="0" showInputMessage="1" showErrorMessage="0" allowBlank="1" promptTitle="Reserva de mantenimiento y" prompt="Dinero apartado para reparaciones y reemplazos grandes."/>
    <dataValidation sqref="B37" showDropDown="0" showInputMessage="1" showErrorMessage="0" allowBlank="1" promptTitle="Servicios que pagas tú al mes" prompt="Agua, basura o luz que no pagan los inquilinos."/>
    <dataValidation sqref="B41:B46" showDropDown="0" showInputMessage="1" showErrorMessage="0" allowBlank="1" promptTitle="Costo de obra" prompt="El presupuesto de tu contratista o tu propio precio para esta parte."/>
    <dataValidation sqref="B48" showDropDown="0" showInputMessage="1" showErrorMessage="0" allowBlank="1" promptTitle="Contingencia" prompt="Para lo que aparece al abrir los muros: cimentación, techo, plomería, cableado, termitas. Súbela en casas viejas."/>
    <dataValidation sqref="B52" showDropDown="0" showInputMessage="1" showErrorMessage="1" allowBlank="1" promptTitle="Efectivo o préstamo" prompt="Préstamo usa los términos de abajo. Efectivo no." type="list">
      <formula1>"Efectivo,Préstamo"</formula1>
    </dataValidation>
    <dataValidation sqref="B54" showDropDown="0" showInputMessage="1" showErrorMessage="0" allowBlank="1" promptTitle="Tasa de interés" prompt="De la cotización de tu prestamista."/>
    <dataValidation sqref="C8:C11" showDropDown="0" showInputMessage="1" showErrorMessage="0" allowBlank="1" promptTitle="Tu mínimo" prompt="Lo mínimo que aceptas. El veredicto usa estos cuatro."/>
  </dataValidation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19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2026-10-27T16:31:57Z</dcterms:created>
  <dcterms:modified xmlns:dcterms="http://purl.org/dc/terms/" xmlns:xsi="http://www.w3.org/2001/XMLSchema-instance" xsi:type="dcterms:W3CDTF">2026-10-27T16:31:57Z</dcterms:modified>
</cp:coreProperties>
</file>