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keoff" sheetId="1" state="visible" r:id="rId1"/>
    <sheet name="Prices" sheetId="2" state="visible" r:id="rId2"/>
  </sheets>
  <definedNames/>
  <calcPr calcId="124519" fullCalcOnLoad="1"/>
</workbook>
</file>

<file path=xl/styles.xml><?xml version="1.0" encoding="utf-8"?>
<styleSheet xmlns="http://schemas.openxmlformats.org/spreadsheetml/2006/main">
  <numFmts count="5">
    <numFmt numFmtId="164" formatCode="0.0000"/>
    <numFmt numFmtId="165" formatCode="$#,##0.00"/>
    <numFmt numFmtId="166" formatCode="#,##0.##"/>
    <numFmt numFmtId="167" formatCode="$#,##0"/>
    <numFmt numFmtId="168" formatCode="0.0%"/>
  </numFmts>
  <fonts count="4">
    <font>
      <name val="Calibri"/>
      <family val="2"/>
      <color theme="1"/>
      <sz val="11"/>
      <scheme val="minor"/>
    </font>
    <font>
      <b val="1"/>
      <color rgb="00FFFFFF"/>
    </font>
    <font>
      <i val="1"/>
      <color rgb="004A5D78"/>
    </font>
    <font>
      <b val="1"/>
    </font>
  </fonts>
  <fills count="6">
    <fill>
      <patternFill/>
    </fill>
    <fill>
      <patternFill patternType="gray125"/>
    </fill>
    <fill>
      <patternFill patternType="solid">
        <fgColor rgb="0016467F"/>
      </patternFill>
    </fill>
    <fill>
      <patternFill patternType="solid">
        <fgColor rgb="00FFFFFF"/>
      </patternFill>
    </fill>
    <fill>
      <patternFill patternType="solid">
        <fgColor rgb="00F3F5F8"/>
      </patternFill>
    </fill>
    <fill>
      <patternFill patternType="solid">
        <fgColor rgb="00EEF3FA"/>
      </patternFill>
    </fill>
  </fills>
  <borders count="2">
    <border>
      <left/>
      <right/>
      <top/>
      <bottom/>
      <diagonal/>
    </border>
    <border>
      <left style="thin">
        <color rgb="00D5DBE5"/>
      </left>
      <right style="thin">
        <color rgb="00D5DBE5"/>
      </right>
      <top style="thin">
        <color rgb="00D5DBE5"/>
      </top>
      <bottom style="thin">
        <color rgb="00D5DBE5"/>
      </bottom>
    </border>
  </borders>
  <cellStyleXfs count="1">
    <xf numFmtId="0" fontId="0" fillId="0" borderId="0"/>
  </cellStyleXfs>
  <cellXfs count="15">
    <xf numFmtId="0" fontId="0" fillId="0" borderId="0" pivotButton="0" quotePrefix="0" xfId="0"/>
    <xf numFmtId="0" fontId="1" fillId="2" borderId="0" applyAlignment="1" pivotButton="0" quotePrefix="0" xfId="0">
      <alignment vertical="center"/>
    </xf>
    <xf numFmtId="0" fontId="0" fillId="3" borderId="1" pivotButton="0" quotePrefix="0" xfId="0"/>
    <xf numFmtId="166" fontId="0" fillId="3" borderId="1" pivotButton="0" quotePrefix="0" xfId="0"/>
    <xf numFmtId="0" fontId="0" fillId="4" borderId="1" pivotButton="0" quotePrefix="0" xfId="0"/>
    <xf numFmtId="3" fontId="0" fillId="4" borderId="1" pivotButton="0" quotePrefix="0" xfId="0"/>
    <xf numFmtId="165" fontId="0" fillId="4" borderId="1" pivotButton="0" quotePrefix="0" xfId="0"/>
    <xf numFmtId="167" fontId="0" fillId="4" borderId="1" pivotButton="0" quotePrefix="0" xfId="0"/>
    <xf numFmtId="0" fontId="3" fillId="0" borderId="0" pivotButton="0" quotePrefix="0" xfId="0"/>
    <xf numFmtId="167" fontId="3" fillId="5" borderId="1" pivotButton="0" quotePrefix="0" xfId="0"/>
    <xf numFmtId="9" fontId="0" fillId="3" borderId="1" pivotButton="0" quotePrefix="0" xfId="0"/>
    <xf numFmtId="168" fontId="3" fillId="5" borderId="1" pivotButton="0" quotePrefix="0" xfId="0"/>
    <xf numFmtId="0" fontId="2" fillId="0" borderId="0" pivotButton="0" quotePrefix="0" xfId="0"/>
    <xf numFmtId="164" fontId="0" fillId="3" borderId="1" pivotButton="0" quotePrefix="0" xfId="0"/>
    <xf numFmtId="165"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8"/>
  <sheetViews>
    <sheetView workbookViewId="0">
      <pane ySplit="1" topLeftCell="A2" activePane="bottomLeft" state="frozen"/>
      <selection pane="bottomLeft" activeCell="A1" sqref="A1"/>
    </sheetView>
  </sheetViews>
  <sheetFormatPr baseColWidth="8" defaultRowHeight="15"/>
  <cols>
    <col width="30" customWidth="1" min="1" max="1"/>
    <col width="12" customWidth="1" min="2" max="2"/>
    <col width="14" customWidth="1" min="3" max="3"/>
    <col width="10" customWidth="1" min="4" max="4"/>
    <col width="14" customWidth="1" min="5" max="5"/>
    <col width="13" customWidth="1" min="6" max="6"/>
    <col width="14" customWidth="1" min="7" max="7"/>
  </cols>
  <sheetData>
    <row r="1" ht="24" customHeight="1">
      <c r="A1" s="1" t="inlineStr">
        <is>
          <t>Item</t>
        </is>
      </c>
      <c r="B1" s="1" t="inlineStr">
        <is>
          <t>You enter</t>
        </is>
      </c>
      <c r="C1" s="1" t="inlineStr">
        <is>
          <t>Measured in</t>
        </is>
      </c>
      <c r="D1" s="1" t="inlineStr">
        <is>
          <t>Order</t>
        </is>
      </c>
      <c r="E1" s="1" t="inlineStr">
        <is>
          <t>Unit</t>
        </is>
      </c>
      <c r="F1" s="1" t="inlineStr">
        <is>
          <t>Unit cost</t>
        </is>
      </c>
      <c r="G1" s="1" t="inlineStr">
        <is>
          <t>Total</t>
        </is>
      </c>
    </row>
    <row r="2">
      <c r="A2" s="2" t="inlineStr">
        <is>
          <t>Concrete slab 4 in</t>
        </is>
      </c>
      <c r="B2" s="3" t="n">
        <v>600</v>
      </c>
      <c r="C2" s="4">
        <f>IF(A2="","",VLOOKUP(A2,'Prices'!$A:$F,2,0))</f>
        <v/>
      </c>
      <c r="D2" s="5">
        <f>IF(OR(A2="",B2=""),"",ROUNDUP(B2*VLOOKUP(A2,'Prices'!$A:$F,4,0)*(1+VLOOKUP(A2,'Prices'!$A:$F,5,0)),0))</f>
        <v/>
      </c>
      <c r="E2" s="4">
        <f>IF(A2="","",VLOOKUP(A2,'Prices'!$A:$F,3,0))</f>
        <v/>
      </c>
      <c r="F2" s="6">
        <f>IF(A2="","",VLOOKUP(A2,'Prices'!$A:$F,6,0))</f>
        <v/>
      </c>
      <c r="G2" s="7">
        <f>IF(D2="","",D2*F2)</f>
        <v/>
      </c>
    </row>
    <row r="3">
      <c r="A3" s="2" t="inlineStr">
        <is>
          <t>Drywall 1/2 in</t>
        </is>
      </c>
      <c r="B3" s="3" t="n">
        <v>1400</v>
      </c>
      <c r="C3" s="4">
        <f>IF(A3="","",VLOOKUP(A3,'Prices'!$A:$F,2,0))</f>
        <v/>
      </c>
      <c r="D3" s="5">
        <f>IF(OR(A3="",B3=""),"",ROUNDUP(B3*VLOOKUP(A3,'Prices'!$A:$F,4,0)*(1+VLOOKUP(A3,'Prices'!$A:$F,5,0)),0))</f>
        <v/>
      </c>
      <c r="E3" s="4">
        <f>IF(A3="","",VLOOKUP(A3,'Prices'!$A:$F,3,0))</f>
        <v/>
      </c>
      <c r="F3" s="6">
        <f>IF(A3="","",VLOOKUP(A3,'Prices'!$A:$F,6,0))</f>
        <v/>
      </c>
      <c r="G3" s="7">
        <f>IF(D3="","",D3*F3)</f>
        <v/>
      </c>
    </row>
    <row r="4">
      <c r="A4" s="2" t="inlineStr">
        <is>
          <t>Studs 2x4 @ 16 in</t>
        </is>
      </c>
      <c r="B4" s="3" t="n">
        <v>180</v>
      </c>
      <c r="C4" s="4">
        <f>IF(A4="","",VLOOKUP(A4,'Prices'!$A:$F,2,0))</f>
        <v/>
      </c>
      <c r="D4" s="5">
        <f>IF(OR(A4="",B4=""),"",ROUNDUP(B4*VLOOKUP(A4,'Prices'!$A:$F,4,0)*(1+VLOOKUP(A4,'Prices'!$A:$F,5,0)),0))</f>
        <v/>
      </c>
      <c r="E4" s="4">
        <f>IF(A4="","",VLOOKUP(A4,'Prices'!$A:$F,3,0))</f>
        <v/>
      </c>
      <c r="F4" s="6">
        <f>IF(A4="","",VLOOKUP(A4,'Prices'!$A:$F,6,0))</f>
        <v/>
      </c>
      <c r="G4" s="7">
        <f>IF(D4="","",D4*F4)</f>
        <v/>
      </c>
    </row>
    <row r="5">
      <c r="A5" s="2" t="inlineStr">
        <is>
          <t>Interior paint, 2 coats</t>
        </is>
      </c>
      <c r="B5" s="3" t="n">
        <v>1400</v>
      </c>
      <c r="C5" s="4">
        <f>IF(A5="","",VLOOKUP(A5,'Prices'!$A:$F,2,0))</f>
        <v/>
      </c>
      <c r="D5" s="5">
        <f>IF(OR(A5="",B5=""),"",ROUNDUP(B5*VLOOKUP(A5,'Prices'!$A:$F,4,0)*(1+VLOOKUP(A5,'Prices'!$A:$F,5,0)),0))</f>
        <v/>
      </c>
      <c r="E5" s="4">
        <f>IF(A5="","",VLOOKUP(A5,'Prices'!$A:$F,3,0))</f>
        <v/>
      </c>
      <c r="F5" s="6">
        <f>IF(A5="","",VLOOKUP(A5,'Prices'!$A:$F,6,0))</f>
        <v/>
      </c>
      <c r="G5" s="7">
        <f>IF(D5="","",D5*F5)</f>
        <v/>
      </c>
    </row>
    <row r="6">
      <c r="A6" s="2" t="inlineStr">
        <is>
          <t>Dumpster and cleanup</t>
        </is>
      </c>
      <c r="B6" s="3" t="n">
        <v>2</v>
      </c>
      <c r="C6" s="4">
        <f>IF(A6="","",VLOOKUP(A6,'Prices'!$A:$F,2,0))</f>
        <v/>
      </c>
      <c r="D6" s="5">
        <f>IF(OR(A6="",B6=""),"",ROUNDUP(B6*VLOOKUP(A6,'Prices'!$A:$F,4,0)*(1+VLOOKUP(A6,'Prices'!$A:$F,5,0)),0))</f>
        <v/>
      </c>
      <c r="E6" s="4">
        <f>IF(A6="","",VLOOKUP(A6,'Prices'!$A:$F,3,0))</f>
        <v/>
      </c>
      <c r="F6" s="6">
        <f>IF(A6="","",VLOOKUP(A6,'Prices'!$A:$F,6,0))</f>
        <v/>
      </c>
      <c r="G6" s="7">
        <f>IF(D6="","",D6*F6)</f>
        <v/>
      </c>
    </row>
    <row r="7">
      <c r="A7" s="2" t="n"/>
      <c r="B7" s="3" t="n"/>
      <c r="C7" s="4">
        <f>IF(A7="","",VLOOKUP(A7,'Prices'!$A:$F,2,0))</f>
        <v/>
      </c>
      <c r="D7" s="5">
        <f>IF(OR(A7="",B7=""),"",ROUNDUP(B7*VLOOKUP(A7,'Prices'!$A:$F,4,0)*(1+VLOOKUP(A7,'Prices'!$A:$F,5,0)),0))</f>
        <v/>
      </c>
      <c r="E7" s="4">
        <f>IF(A7="","",VLOOKUP(A7,'Prices'!$A:$F,3,0))</f>
        <v/>
      </c>
      <c r="F7" s="6">
        <f>IF(A7="","",VLOOKUP(A7,'Prices'!$A:$F,6,0))</f>
        <v/>
      </c>
      <c r="G7" s="7">
        <f>IF(D7="","",D7*F7)</f>
        <v/>
      </c>
    </row>
    <row r="8">
      <c r="A8" s="2" t="n"/>
      <c r="B8" s="3" t="n"/>
      <c r="C8" s="4">
        <f>IF(A8="","",VLOOKUP(A8,'Prices'!$A:$F,2,0))</f>
        <v/>
      </c>
      <c r="D8" s="5">
        <f>IF(OR(A8="",B8=""),"",ROUNDUP(B8*VLOOKUP(A8,'Prices'!$A:$F,4,0)*(1+VLOOKUP(A8,'Prices'!$A:$F,5,0)),0))</f>
        <v/>
      </c>
      <c r="E8" s="4">
        <f>IF(A8="","",VLOOKUP(A8,'Prices'!$A:$F,3,0))</f>
        <v/>
      </c>
      <c r="F8" s="6">
        <f>IF(A8="","",VLOOKUP(A8,'Prices'!$A:$F,6,0))</f>
        <v/>
      </c>
      <c r="G8" s="7">
        <f>IF(D8="","",D8*F8)</f>
        <v/>
      </c>
    </row>
    <row r="9">
      <c r="A9" s="2" t="n"/>
      <c r="B9" s="3" t="n"/>
      <c r="C9" s="4">
        <f>IF(A9="","",VLOOKUP(A9,'Prices'!$A:$F,2,0))</f>
        <v/>
      </c>
      <c r="D9" s="5">
        <f>IF(OR(A9="",B9=""),"",ROUNDUP(B9*VLOOKUP(A9,'Prices'!$A:$F,4,0)*(1+VLOOKUP(A9,'Prices'!$A:$F,5,0)),0))</f>
        <v/>
      </c>
      <c r="E9" s="4">
        <f>IF(A9="","",VLOOKUP(A9,'Prices'!$A:$F,3,0))</f>
        <v/>
      </c>
      <c r="F9" s="6">
        <f>IF(A9="","",VLOOKUP(A9,'Prices'!$A:$F,6,0))</f>
        <v/>
      </c>
      <c r="G9" s="7">
        <f>IF(D9="","",D9*F9)</f>
        <v/>
      </c>
    </row>
    <row r="10">
      <c r="A10" s="2" t="n"/>
      <c r="B10" s="3" t="n"/>
      <c r="C10" s="4">
        <f>IF(A10="","",VLOOKUP(A10,'Prices'!$A:$F,2,0))</f>
        <v/>
      </c>
      <c r="D10" s="5">
        <f>IF(OR(A10="",B10=""),"",ROUNDUP(B10*VLOOKUP(A10,'Prices'!$A:$F,4,0)*(1+VLOOKUP(A10,'Prices'!$A:$F,5,0)),0))</f>
        <v/>
      </c>
      <c r="E10" s="4">
        <f>IF(A10="","",VLOOKUP(A10,'Prices'!$A:$F,3,0))</f>
        <v/>
      </c>
      <c r="F10" s="6">
        <f>IF(A10="","",VLOOKUP(A10,'Prices'!$A:$F,6,0))</f>
        <v/>
      </c>
      <c r="G10" s="7">
        <f>IF(D10="","",D10*F10)</f>
        <v/>
      </c>
    </row>
    <row r="11">
      <c r="A11" s="2" t="n"/>
      <c r="B11" s="3" t="n"/>
      <c r="C11" s="4">
        <f>IF(A11="","",VLOOKUP(A11,'Prices'!$A:$F,2,0))</f>
        <v/>
      </c>
      <c r="D11" s="5">
        <f>IF(OR(A11="",B11=""),"",ROUNDUP(B11*VLOOKUP(A11,'Prices'!$A:$F,4,0)*(1+VLOOKUP(A11,'Prices'!$A:$F,5,0)),0))</f>
        <v/>
      </c>
      <c r="E11" s="4">
        <f>IF(A11="","",VLOOKUP(A11,'Prices'!$A:$F,3,0))</f>
        <v/>
      </c>
      <c r="F11" s="6">
        <f>IF(A11="","",VLOOKUP(A11,'Prices'!$A:$F,6,0))</f>
        <v/>
      </c>
      <c r="G11" s="7">
        <f>IF(D11="","",D11*F11)</f>
        <v/>
      </c>
    </row>
    <row r="12">
      <c r="A12" s="2" t="n"/>
      <c r="B12" s="3" t="n"/>
      <c r="C12" s="4">
        <f>IF(A12="","",VLOOKUP(A12,'Prices'!$A:$F,2,0))</f>
        <v/>
      </c>
      <c r="D12" s="5">
        <f>IF(OR(A12="",B12=""),"",ROUNDUP(B12*VLOOKUP(A12,'Prices'!$A:$F,4,0)*(1+VLOOKUP(A12,'Prices'!$A:$F,5,0)),0))</f>
        <v/>
      </c>
      <c r="E12" s="4">
        <f>IF(A12="","",VLOOKUP(A12,'Prices'!$A:$F,3,0))</f>
        <v/>
      </c>
      <c r="F12" s="6">
        <f>IF(A12="","",VLOOKUP(A12,'Prices'!$A:$F,6,0))</f>
        <v/>
      </c>
      <c r="G12" s="7">
        <f>IF(D12="","",D12*F12)</f>
        <v/>
      </c>
    </row>
    <row r="13">
      <c r="A13" s="2" t="n"/>
      <c r="B13" s="3" t="n"/>
      <c r="C13" s="4">
        <f>IF(A13="","",VLOOKUP(A13,'Prices'!$A:$F,2,0))</f>
        <v/>
      </c>
      <c r="D13" s="5">
        <f>IF(OR(A13="",B13=""),"",ROUNDUP(B13*VLOOKUP(A13,'Prices'!$A:$F,4,0)*(1+VLOOKUP(A13,'Prices'!$A:$F,5,0)),0))</f>
        <v/>
      </c>
      <c r="E13" s="4">
        <f>IF(A13="","",VLOOKUP(A13,'Prices'!$A:$F,3,0))</f>
        <v/>
      </c>
      <c r="F13" s="6">
        <f>IF(A13="","",VLOOKUP(A13,'Prices'!$A:$F,6,0))</f>
        <v/>
      </c>
      <c r="G13" s="7">
        <f>IF(D13="","",D13*F13)</f>
        <v/>
      </c>
    </row>
    <row r="14">
      <c r="A14" s="2" t="n"/>
      <c r="B14" s="3" t="n"/>
      <c r="C14" s="4">
        <f>IF(A14="","",VLOOKUP(A14,'Prices'!$A:$F,2,0))</f>
        <v/>
      </c>
      <c r="D14" s="5">
        <f>IF(OR(A14="",B14=""),"",ROUNDUP(B14*VLOOKUP(A14,'Prices'!$A:$F,4,0)*(1+VLOOKUP(A14,'Prices'!$A:$F,5,0)),0))</f>
        <v/>
      </c>
      <c r="E14" s="4">
        <f>IF(A14="","",VLOOKUP(A14,'Prices'!$A:$F,3,0))</f>
        <v/>
      </c>
      <c r="F14" s="6">
        <f>IF(A14="","",VLOOKUP(A14,'Prices'!$A:$F,6,0))</f>
        <v/>
      </c>
      <c r="G14" s="7">
        <f>IF(D14="","",D14*F14)</f>
        <v/>
      </c>
    </row>
    <row r="15">
      <c r="A15" s="2" t="n"/>
      <c r="B15" s="3" t="n"/>
      <c r="C15" s="4">
        <f>IF(A15="","",VLOOKUP(A15,'Prices'!$A:$F,2,0))</f>
        <v/>
      </c>
      <c r="D15" s="5">
        <f>IF(OR(A15="",B15=""),"",ROUNDUP(B15*VLOOKUP(A15,'Prices'!$A:$F,4,0)*(1+VLOOKUP(A15,'Prices'!$A:$F,5,0)),0))</f>
        <v/>
      </c>
      <c r="E15" s="4">
        <f>IF(A15="","",VLOOKUP(A15,'Prices'!$A:$F,3,0))</f>
        <v/>
      </c>
      <c r="F15" s="6">
        <f>IF(A15="","",VLOOKUP(A15,'Prices'!$A:$F,6,0))</f>
        <v/>
      </c>
      <c r="G15" s="7">
        <f>IF(D15="","",D15*F15)</f>
        <v/>
      </c>
    </row>
    <row r="16">
      <c r="A16" s="2" t="n"/>
      <c r="B16" s="3" t="n"/>
      <c r="C16" s="4">
        <f>IF(A16="","",VLOOKUP(A16,'Prices'!$A:$F,2,0))</f>
        <v/>
      </c>
      <c r="D16" s="5">
        <f>IF(OR(A16="",B16=""),"",ROUNDUP(B16*VLOOKUP(A16,'Prices'!$A:$F,4,0)*(1+VLOOKUP(A16,'Prices'!$A:$F,5,0)),0))</f>
        <v/>
      </c>
      <c r="E16" s="4">
        <f>IF(A16="","",VLOOKUP(A16,'Prices'!$A:$F,3,0))</f>
        <v/>
      </c>
      <c r="F16" s="6">
        <f>IF(A16="","",VLOOKUP(A16,'Prices'!$A:$F,6,0))</f>
        <v/>
      </c>
      <c r="G16" s="7">
        <f>IF(D16="","",D16*F16)</f>
        <v/>
      </c>
    </row>
    <row r="17">
      <c r="A17" s="2" t="n"/>
      <c r="B17" s="3" t="n"/>
      <c r="C17" s="4">
        <f>IF(A17="","",VLOOKUP(A17,'Prices'!$A:$F,2,0))</f>
        <v/>
      </c>
      <c r="D17" s="5">
        <f>IF(OR(A17="",B17=""),"",ROUNDUP(B17*VLOOKUP(A17,'Prices'!$A:$F,4,0)*(1+VLOOKUP(A17,'Prices'!$A:$F,5,0)),0))</f>
        <v/>
      </c>
      <c r="E17" s="4">
        <f>IF(A17="","",VLOOKUP(A17,'Prices'!$A:$F,3,0))</f>
        <v/>
      </c>
      <c r="F17" s="6">
        <f>IF(A17="","",VLOOKUP(A17,'Prices'!$A:$F,6,0))</f>
        <v/>
      </c>
      <c r="G17" s="7">
        <f>IF(D17="","",D17*F17)</f>
        <v/>
      </c>
    </row>
    <row r="18">
      <c r="A18" s="2" t="n"/>
      <c r="B18" s="3" t="n"/>
      <c r="C18" s="4">
        <f>IF(A18="","",VLOOKUP(A18,'Prices'!$A:$F,2,0))</f>
        <v/>
      </c>
      <c r="D18" s="5">
        <f>IF(OR(A18="",B18=""),"",ROUNDUP(B18*VLOOKUP(A18,'Prices'!$A:$F,4,0)*(1+VLOOKUP(A18,'Prices'!$A:$F,5,0)),0))</f>
        <v/>
      </c>
      <c r="E18" s="4">
        <f>IF(A18="","",VLOOKUP(A18,'Prices'!$A:$F,3,0))</f>
        <v/>
      </c>
      <c r="F18" s="6">
        <f>IF(A18="","",VLOOKUP(A18,'Prices'!$A:$F,6,0))</f>
        <v/>
      </c>
      <c r="G18" s="7">
        <f>IF(D18="","",D18*F18)</f>
        <v/>
      </c>
    </row>
    <row r="19">
      <c r="A19" s="2" t="n"/>
      <c r="B19" s="3" t="n"/>
      <c r="C19" s="4">
        <f>IF(A19="","",VLOOKUP(A19,'Prices'!$A:$F,2,0))</f>
        <v/>
      </c>
      <c r="D19" s="5">
        <f>IF(OR(A19="",B19=""),"",ROUNDUP(B19*VLOOKUP(A19,'Prices'!$A:$F,4,0)*(1+VLOOKUP(A19,'Prices'!$A:$F,5,0)),0))</f>
        <v/>
      </c>
      <c r="E19" s="4">
        <f>IF(A19="","",VLOOKUP(A19,'Prices'!$A:$F,3,0))</f>
        <v/>
      </c>
      <c r="F19" s="6">
        <f>IF(A19="","",VLOOKUP(A19,'Prices'!$A:$F,6,0))</f>
        <v/>
      </c>
      <c r="G19" s="7">
        <f>IF(D19="","",D19*F19)</f>
        <v/>
      </c>
    </row>
    <row r="20">
      <c r="A20" s="2" t="n"/>
      <c r="B20" s="3" t="n"/>
      <c r="C20" s="4">
        <f>IF(A20="","",VLOOKUP(A20,'Prices'!$A:$F,2,0))</f>
        <v/>
      </c>
      <c r="D20" s="5">
        <f>IF(OR(A20="",B20=""),"",ROUNDUP(B20*VLOOKUP(A20,'Prices'!$A:$F,4,0)*(1+VLOOKUP(A20,'Prices'!$A:$F,5,0)),0))</f>
        <v/>
      </c>
      <c r="E20" s="4">
        <f>IF(A20="","",VLOOKUP(A20,'Prices'!$A:$F,3,0))</f>
        <v/>
      </c>
      <c r="F20" s="6">
        <f>IF(A20="","",VLOOKUP(A20,'Prices'!$A:$F,6,0))</f>
        <v/>
      </c>
      <c r="G20" s="7">
        <f>IF(D20="","",D20*F20)</f>
        <v/>
      </c>
    </row>
    <row r="21">
      <c r="A21" s="2" t="n"/>
      <c r="B21" s="3" t="n"/>
      <c r="C21" s="4">
        <f>IF(A21="","",VLOOKUP(A21,'Prices'!$A:$F,2,0))</f>
        <v/>
      </c>
      <c r="D21" s="5">
        <f>IF(OR(A21="",B21=""),"",ROUNDUP(B21*VLOOKUP(A21,'Prices'!$A:$F,4,0)*(1+VLOOKUP(A21,'Prices'!$A:$F,5,0)),0))</f>
        <v/>
      </c>
      <c r="E21" s="4">
        <f>IF(A21="","",VLOOKUP(A21,'Prices'!$A:$F,3,0))</f>
        <v/>
      </c>
      <c r="F21" s="6">
        <f>IF(A21="","",VLOOKUP(A21,'Prices'!$A:$F,6,0))</f>
        <v/>
      </c>
      <c r="G21" s="7">
        <f>IF(D21="","",D21*F21)</f>
        <v/>
      </c>
    </row>
    <row r="22">
      <c r="A22" s="2" t="n"/>
      <c r="B22" s="3" t="n"/>
      <c r="C22" s="4">
        <f>IF(A22="","",VLOOKUP(A22,'Prices'!$A:$F,2,0))</f>
        <v/>
      </c>
      <c r="D22" s="5">
        <f>IF(OR(A22="",B22=""),"",ROUNDUP(B22*VLOOKUP(A22,'Prices'!$A:$F,4,0)*(1+VLOOKUP(A22,'Prices'!$A:$F,5,0)),0))</f>
        <v/>
      </c>
      <c r="E22" s="4">
        <f>IF(A22="","",VLOOKUP(A22,'Prices'!$A:$F,3,0))</f>
        <v/>
      </c>
      <c r="F22" s="6">
        <f>IF(A22="","",VLOOKUP(A22,'Prices'!$A:$F,6,0))</f>
        <v/>
      </c>
      <c r="G22" s="7">
        <f>IF(D22="","",D22*F22)</f>
        <v/>
      </c>
    </row>
    <row r="23">
      <c r="A23" s="2" t="n"/>
      <c r="B23" s="3" t="n"/>
      <c r="C23" s="4">
        <f>IF(A23="","",VLOOKUP(A23,'Prices'!$A:$F,2,0))</f>
        <v/>
      </c>
      <c r="D23" s="5">
        <f>IF(OR(A23="",B23=""),"",ROUNDUP(B23*VLOOKUP(A23,'Prices'!$A:$F,4,0)*(1+VLOOKUP(A23,'Prices'!$A:$F,5,0)),0))</f>
        <v/>
      </c>
      <c r="E23" s="4">
        <f>IF(A23="","",VLOOKUP(A23,'Prices'!$A:$F,3,0))</f>
        <v/>
      </c>
      <c r="F23" s="6">
        <f>IF(A23="","",VLOOKUP(A23,'Prices'!$A:$F,6,0))</f>
        <v/>
      </c>
      <c r="G23" s="7">
        <f>IF(D23="","",D23*F23)</f>
        <v/>
      </c>
    </row>
    <row r="24">
      <c r="A24" s="2" t="n"/>
      <c r="B24" s="3" t="n"/>
      <c r="C24" s="4">
        <f>IF(A24="","",VLOOKUP(A24,'Prices'!$A:$F,2,0))</f>
        <v/>
      </c>
      <c r="D24" s="5">
        <f>IF(OR(A24="",B24=""),"",ROUNDUP(B24*VLOOKUP(A24,'Prices'!$A:$F,4,0)*(1+VLOOKUP(A24,'Prices'!$A:$F,5,0)),0))</f>
        <v/>
      </c>
      <c r="E24" s="4">
        <f>IF(A24="","",VLOOKUP(A24,'Prices'!$A:$F,3,0))</f>
        <v/>
      </c>
      <c r="F24" s="6">
        <f>IF(A24="","",VLOOKUP(A24,'Prices'!$A:$F,6,0))</f>
        <v/>
      </c>
      <c r="G24" s="7">
        <f>IF(D24="","",D24*F24)</f>
        <v/>
      </c>
    </row>
    <row r="25">
      <c r="A25" s="2" t="n"/>
      <c r="B25" s="3" t="n"/>
      <c r="C25" s="4">
        <f>IF(A25="","",VLOOKUP(A25,'Prices'!$A:$F,2,0))</f>
        <v/>
      </c>
      <c r="D25" s="5">
        <f>IF(OR(A25="",B25=""),"",ROUNDUP(B25*VLOOKUP(A25,'Prices'!$A:$F,4,0)*(1+VLOOKUP(A25,'Prices'!$A:$F,5,0)),0))</f>
        <v/>
      </c>
      <c r="E25" s="4">
        <f>IF(A25="","",VLOOKUP(A25,'Prices'!$A:$F,3,0))</f>
        <v/>
      </c>
      <c r="F25" s="6">
        <f>IF(A25="","",VLOOKUP(A25,'Prices'!$A:$F,6,0))</f>
        <v/>
      </c>
      <c r="G25" s="7">
        <f>IF(D25="","",D25*F25)</f>
        <v/>
      </c>
    </row>
    <row r="26">
      <c r="A26" s="2" t="n"/>
      <c r="B26" s="3" t="n"/>
      <c r="C26" s="4">
        <f>IF(A26="","",VLOOKUP(A26,'Prices'!$A:$F,2,0))</f>
        <v/>
      </c>
      <c r="D26" s="5">
        <f>IF(OR(A26="",B26=""),"",ROUNDUP(B26*VLOOKUP(A26,'Prices'!$A:$F,4,0)*(1+VLOOKUP(A26,'Prices'!$A:$F,5,0)),0))</f>
        <v/>
      </c>
      <c r="E26" s="4">
        <f>IF(A26="","",VLOOKUP(A26,'Prices'!$A:$F,3,0))</f>
        <v/>
      </c>
      <c r="F26" s="6">
        <f>IF(A26="","",VLOOKUP(A26,'Prices'!$A:$F,6,0))</f>
        <v/>
      </c>
      <c r="G26" s="7">
        <f>IF(D26="","",D26*F26)</f>
        <v/>
      </c>
    </row>
    <row r="27">
      <c r="A27" s="2" t="n"/>
      <c r="B27" s="3" t="n"/>
      <c r="C27" s="4">
        <f>IF(A27="","",VLOOKUP(A27,'Prices'!$A:$F,2,0))</f>
        <v/>
      </c>
      <c r="D27" s="5">
        <f>IF(OR(A27="",B27=""),"",ROUNDUP(B27*VLOOKUP(A27,'Prices'!$A:$F,4,0)*(1+VLOOKUP(A27,'Prices'!$A:$F,5,0)),0))</f>
        <v/>
      </c>
      <c r="E27" s="4">
        <f>IF(A27="","",VLOOKUP(A27,'Prices'!$A:$F,3,0))</f>
        <v/>
      </c>
      <c r="F27" s="6">
        <f>IF(A27="","",VLOOKUP(A27,'Prices'!$A:$F,6,0))</f>
        <v/>
      </c>
      <c r="G27" s="7">
        <f>IF(D27="","",D27*F27)</f>
        <v/>
      </c>
    </row>
    <row r="28">
      <c r="A28" s="2" t="n"/>
      <c r="B28" s="3" t="n"/>
      <c r="C28" s="4">
        <f>IF(A28="","",VLOOKUP(A28,'Prices'!$A:$F,2,0))</f>
        <v/>
      </c>
      <c r="D28" s="5">
        <f>IF(OR(A28="",B28=""),"",ROUNDUP(B28*VLOOKUP(A28,'Prices'!$A:$F,4,0)*(1+VLOOKUP(A28,'Prices'!$A:$F,5,0)),0))</f>
        <v/>
      </c>
      <c r="E28" s="4">
        <f>IF(A28="","",VLOOKUP(A28,'Prices'!$A:$F,3,0))</f>
        <v/>
      </c>
      <c r="F28" s="6">
        <f>IF(A28="","",VLOOKUP(A28,'Prices'!$A:$F,6,0))</f>
        <v/>
      </c>
      <c r="G28" s="7">
        <f>IF(D28="","",D28*F28)</f>
        <v/>
      </c>
    </row>
    <row r="29">
      <c r="A29" s="2" t="n"/>
      <c r="B29" s="3" t="n"/>
      <c r="C29" s="4">
        <f>IF(A29="","",VLOOKUP(A29,'Prices'!$A:$F,2,0))</f>
        <v/>
      </c>
      <c r="D29" s="5">
        <f>IF(OR(A29="",B29=""),"",ROUNDUP(B29*VLOOKUP(A29,'Prices'!$A:$F,4,0)*(1+VLOOKUP(A29,'Prices'!$A:$F,5,0)),0))</f>
        <v/>
      </c>
      <c r="E29" s="4">
        <f>IF(A29="","",VLOOKUP(A29,'Prices'!$A:$F,3,0))</f>
        <v/>
      </c>
      <c r="F29" s="6">
        <f>IF(A29="","",VLOOKUP(A29,'Prices'!$A:$F,6,0))</f>
        <v/>
      </c>
      <c r="G29" s="7">
        <f>IF(D29="","",D29*F29)</f>
        <v/>
      </c>
    </row>
    <row r="30">
      <c r="A30" s="2" t="n"/>
      <c r="B30" s="3" t="n"/>
      <c r="C30" s="4">
        <f>IF(A30="","",VLOOKUP(A30,'Prices'!$A:$F,2,0))</f>
        <v/>
      </c>
      <c r="D30" s="5">
        <f>IF(OR(A30="",B30=""),"",ROUNDUP(B30*VLOOKUP(A30,'Prices'!$A:$F,4,0)*(1+VLOOKUP(A30,'Prices'!$A:$F,5,0)),0))</f>
        <v/>
      </c>
      <c r="E30" s="4">
        <f>IF(A30="","",VLOOKUP(A30,'Prices'!$A:$F,3,0))</f>
        <v/>
      </c>
      <c r="F30" s="6">
        <f>IF(A30="","",VLOOKUP(A30,'Prices'!$A:$F,6,0))</f>
        <v/>
      </c>
      <c r="G30" s="7">
        <f>IF(D30="","",D30*F30)</f>
        <v/>
      </c>
    </row>
    <row r="31">
      <c r="A31" s="2" t="n"/>
      <c r="B31" s="3" t="n"/>
      <c r="C31" s="4">
        <f>IF(A31="","",VLOOKUP(A31,'Prices'!$A:$F,2,0))</f>
        <v/>
      </c>
      <c r="D31" s="5">
        <f>IF(OR(A31="",B31=""),"",ROUNDUP(B31*VLOOKUP(A31,'Prices'!$A:$F,4,0)*(1+VLOOKUP(A31,'Prices'!$A:$F,5,0)),0))</f>
        <v/>
      </c>
      <c r="E31" s="4">
        <f>IF(A31="","",VLOOKUP(A31,'Prices'!$A:$F,3,0))</f>
        <v/>
      </c>
      <c r="F31" s="6">
        <f>IF(A31="","",VLOOKUP(A31,'Prices'!$A:$F,6,0))</f>
        <v/>
      </c>
      <c r="G31" s="7">
        <f>IF(D31="","",D31*F31)</f>
        <v/>
      </c>
    </row>
    <row r="32">
      <c r="A32" s="2" t="n"/>
      <c r="B32" s="3" t="n"/>
      <c r="C32" s="4">
        <f>IF(A32="","",VLOOKUP(A32,'Prices'!$A:$F,2,0))</f>
        <v/>
      </c>
      <c r="D32" s="5">
        <f>IF(OR(A32="",B32=""),"",ROUNDUP(B32*VLOOKUP(A32,'Prices'!$A:$F,4,0)*(1+VLOOKUP(A32,'Prices'!$A:$F,5,0)),0))</f>
        <v/>
      </c>
      <c r="E32" s="4">
        <f>IF(A32="","",VLOOKUP(A32,'Prices'!$A:$F,3,0))</f>
        <v/>
      </c>
      <c r="F32" s="6">
        <f>IF(A32="","",VLOOKUP(A32,'Prices'!$A:$F,6,0))</f>
        <v/>
      </c>
      <c r="G32" s="7">
        <f>IF(D32="","",D32*F32)</f>
        <v/>
      </c>
    </row>
    <row r="33">
      <c r="A33" s="2" t="n"/>
      <c r="B33" s="3" t="n"/>
      <c r="C33" s="4">
        <f>IF(A33="","",VLOOKUP(A33,'Prices'!$A:$F,2,0))</f>
        <v/>
      </c>
      <c r="D33" s="5">
        <f>IF(OR(A33="",B33=""),"",ROUNDUP(B33*VLOOKUP(A33,'Prices'!$A:$F,4,0)*(1+VLOOKUP(A33,'Prices'!$A:$F,5,0)),0))</f>
        <v/>
      </c>
      <c r="E33" s="4">
        <f>IF(A33="","",VLOOKUP(A33,'Prices'!$A:$F,3,0))</f>
        <v/>
      </c>
      <c r="F33" s="6">
        <f>IF(A33="","",VLOOKUP(A33,'Prices'!$A:$F,6,0))</f>
        <v/>
      </c>
      <c r="G33" s="7">
        <f>IF(D33="","",D33*F33)</f>
        <v/>
      </c>
    </row>
    <row r="34">
      <c r="A34" s="2" t="n"/>
      <c r="B34" s="3" t="n"/>
      <c r="C34" s="4">
        <f>IF(A34="","",VLOOKUP(A34,'Prices'!$A:$F,2,0))</f>
        <v/>
      </c>
      <c r="D34" s="5">
        <f>IF(OR(A34="",B34=""),"",ROUNDUP(B34*VLOOKUP(A34,'Prices'!$A:$F,4,0)*(1+VLOOKUP(A34,'Prices'!$A:$F,5,0)),0))</f>
        <v/>
      </c>
      <c r="E34" s="4">
        <f>IF(A34="","",VLOOKUP(A34,'Prices'!$A:$F,3,0))</f>
        <v/>
      </c>
      <c r="F34" s="6">
        <f>IF(A34="","",VLOOKUP(A34,'Prices'!$A:$F,6,0))</f>
        <v/>
      </c>
      <c r="G34" s="7">
        <f>IF(D34="","",D34*F34)</f>
        <v/>
      </c>
    </row>
    <row r="35">
      <c r="A35" s="2" t="n"/>
      <c r="B35" s="3" t="n"/>
      <c r="C35" s="4">
        <f>IF(A35="","",VLOOKUP(A35,'Prices'!$A:$F,2,0))</f>
        <v/>
      </c>
      <c r="D35" s="5">
        <f>IF(OR(A35="",B35=""),"",ROUNDUP(B35*VLOOKUP(A35,'Prices'!$A:$F,4,0)*(1+VLOOKUP(A35,'Prices'!$A:$F,5,0)),0))</f>
        <v/>
      </c>
      <c r="E35" s="4">
        <f>IF(A35="","",VLOOKUP(A35,'Prices'!$A:$F,3,0))</f>
        <v/>
      </c>
      <c r="F35" s="6">
        <f>IF(A35="","",VLOOKUP(A35,'Prices'!$A:$F,6,0))</f>
        <v/>
      </c>
      <c r="G35" s="7">
        <f>IF(D35="","",D35*F35)</f>
        <v/>
      </c>
    </row>
    <row r="36">
      <c r="A36" s="2" t="n"/>
      <c r="B36" s="3" t="n"/>
      <c r="C36" s="4">
        <f>IF(A36="","",VLOOKUP(A36,'Prices'!$A:$F,2,0))</f>
        <v/>
      </c>
      <c r="D36" s="5">
        <f>IF(OR(A36="",B36=""),"",ROUNDUP(B36*VLOOKUP(A36,'Prices'!$A:$F,4,0)*(1+VLOOKUP(A36,'Prices'!$A:$F,5,0)),0))</f>
        <v/>
      </c>
      <c r="E36" s="4">
        <f>IF(A36="","",VLOOKUP(A36,'Prices'!$A:$F,3,0))</f>
        <v/>
      </c>
      <c r="F36" s="6">
        <f>IF(A36="","",VLOOKUP(A36,'Prices'!$A:$F,6,0))</f>
        <v/>
      </c>
      <c r="G36" s="7">
        <f>IF(D36="","",D36*F36)</f>
        <v/>
      </c>
    </row>
    <row r="37">
      <c r="A37" s="2" t="n"/>
      <c r="B37" s="3" t="n"/>
      <c r="C37" s="4">
        <f>IF(A37="","",VLOOKUP(A37,'Prices'!$A:$F,2,0))</f>
        <v/>
      </c>
      <c r="D37" s="5">
        <f>IF(OR(A37="",B37=""),"",ROUNDUP(B37*VLOOKUP(A37,'Prices'!$A:$F,4,0)*(1+VLOOKUP(A37,'Prices'!$A:$F,5,0)),0))</f>
        <v/>
      </c>
      <c r="E37" s="4">
        <f>IF(A37="","",VLOOKUP(A37,'Prices'!$A:$F,3,0))</f>
        <v/>
      </c>
      <c r="F37" s="6">
        <f>IF(A37="","",VLOOKUP(A37,'Prices'!$A:$F,6,0))</f>
        <v/>
      </c>
      <c r="G37" s="7">
        <f>IF(D37="","",D37*F37)</f>
        <v/>
      </c>
    </row>
    <row r="38">
      <c r="A38" s="2" t="n"/>
      <c r="B38" s="3" t="n"/>
      <c r="C38" s="4">
        <f>IF(A38="","",VLOOKUP(A38,'Prices'!$A:$F,2,0))</f>
        <v/>
      </c>
      <c r="D38" s="5">
        <f>IF(OR(A38="",B38=""),"",ROUNDUP(B38*VLOOKUP(A38,'Prices'!$A:$F,4,0)*(1+VLOOKUP(A38,'Prices'!$A:$F,5,0)),0))</f>
        <v/>
      </c>
      <c r="E38" s="4">
        <f>IF(A38="","",VLOOKUP(A38,'Prices'!$A:$F,3,0))</f>
        <v/>
      </c>
      <c r="F38" s="6">
        <f>IF(A38="","",VLOOKUP(A38,'Prices'!$A:$F,6,0))</f>
        <v/>
      </c>
      <c r="G38" s="7">
        <f>IF(D38="","",D38*F38)</f>
        <v/>
      </c>
    </row>
    <row r="39">
      <c r="A39" s="2" t="n"/>
      <c r="B39" s="3" t="n"/>
      <c r="C39" s="4">
        <f>IF(A39="","",VLOOKUP(A39,'Prices'!$A:$F,2,0))</f>
        <v/>
      </c>
      <c r="D39" s="5">
        <f>IF(OR(A39="",B39=""),"",ROUNDUP(B39*VLOOKUP(A39,'Prices'!$A:$F,4,0)*(1+VLOOKUP(A39,'Prices'!$A:$F,5,0)),0))</f>
        <v/>
      </c>
      <c r="E39" s="4">
        <f>IF(A39="","",VLOOKUP(A39,'Prices'!$A:$F,3,0))</f>
        <v/>
      </c>
      <c r="F39" s="6">
        <f>IF(A39="","",VLOOKUP(A39,'Prices'!$A:$F,6,0))</f>
        <v/>
      </c>
      <c r="G39" s="7">
        <f>IF(D39="","",D39*F39)</f>
        <v/>
      </c>
    </row>
    <row r="40">
      <c r="A40" s="2" t="n"/>
      <c r="B40" s="3" t="n"/>
      <c r="C40" s="4">
        <f>IF(A40="","",VLOOKUP(A40,'Prices'!$A:$F,2,0))</f>
        <v/>
      </c>
      <c r="D40" s="5">
        <f>IF(OR(A40="",B40=""),"",ROUNDUP(B40*VLOOKUP(A40,'Prices'!$A:$F,4,0)*(1+VLOOKUP(A40,'Prices'!$A:$F,5,0)),0))</f>
        <v/>
      </c>
      <c r="E40" s="4">
        <f>IF(A40="","",VLOOKUP(A40,'Prices'!$A:$F,3,0))</f>
        <v/>
      </c>
      <c r="F40" s="6">
        <f>IF(A40="","",VLOOKUP(A40,'Prices'!$A:$F,6,0))</f>
        <v/>
      </c>
      <c r="G40" s="7">
        <f>IF(D40="","",D40*F40)</f>
        <v/>
      </c>
    </row>
    <row r="41">
      <c r="A41" s="2" t="n"/>
      <c r="B41" s="3" t="n"/>
      <c r="C41" s="4">
        <f>IF(A41="","",VLOOKUP(A41,'Prices'!$A:$F,2,0))</f>
        <v/>
      </c>
      <c r="D41" s="5">
        <f>IF(OR(A41="",B41=""),"",ROUNDUP(B41*VLOOKUP(A41,'Prices'!$A:$F,4,0)*(1+VLOOKUP(A41,'Prices'!$A:$F,5,0)),0))</f>
        <v/>
      </c>
      <c r="E41" s="4">
        <f>IF(A41="","",VLOOKUP(A41,'Prices'!$A:$F,3,0))</f>
        <v/>
      </c>
      <c r="F41" s="6">
        <f>IF(A41="","",VLOOKUP(A41,'Prices'!$A:$F,6,0))</f>
        <v/>
      </c>
      <c r="G41" s="7">
        <f>IF(D41="","",D41*F41)</f>
        <v/>
      </c>
    </row>
    <row r="43">
      <c r="F43" s="8" t="inlineStr">
        <is>
          <t>Materials subtotal</t>
        </is>
      </c>
      <c r="G43" s="9">
        <f>SUM(G2:G41)</f>
        <v/>
      </c>
    </row>
    <row r="44">
      <c r="F44" s="8" t="inlineStr">
        <is>
          <t>Markup</t>
        </is>
      </c>
      <c r="G44" s="10" t="n">
        <v>0.25</v>
      </c>
    </row>
    <row r="45">
      <c r="F45" s="8" t="inlineStr">
        <is>
          <t>Price to client</t>
        </is>
      </c>
      <c r="G45" s="9">
        <f>G43*(1+G44)</f>
        <v/>
      </c>
    </row>
    <row r="46">
      <c r="F46" s="8" t="inlineStr">
        <is>
          <t>Your real margin</t>
        </is>
      </c>
      <c r="G46" s="11">
        <f>G44/(1+G44)</f>
        <v/>
      </c>
    </row>
    <row r="48">
      <c r="A48" s="12" t="inlineStr">
        <is>
          <t>White cells: you type. Grey cells: they calculate. The full version adds a printable proposal, job cost vs. estimate, and change orders.</t>
        </is>
      </c>
    </row>
  </sheetData>
  <dataValidations count="1">
    <dataValidation sqref="A2 A3 A4 A5 A6 A7 A8 A9 A10 A11 A12 A13 A14 A15 A16 A17 A18 A19 A20 A21 A22 A23 A24 A25 A26 A27 A28 A29 A30 A31 A32 A33 A34 A35 A36 A37 A38 A39 A40 A41" showDropDown="0" showInputMessage="0" showErrorMessage="0" allowBlank="1" type="list">
      <formula1>='Prices'!$A$2:$A$31</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3"/>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14" customWidth="1" min="3" max="3"/>
    <col width="10" customWidth="1" min="4" max="4"/>
    <col width="12" customWidth="1" min="5" max="5"/>
    <col width="22" customWidth="1" min="6" max="6"/>
  </cols>
  <sheetData>
    <row r="1" ht="24" customHeight="1">
      <c r="A1" s="1" t="inlineStr">
        <is>
          <t>Item</t>
        </is>
      </c>
      <c r="B1" s="1" t="inlineStr">
        <is>
          <t>Measured in</t>
        </is>
      </c>
      <c r="C1" s="1" t="inlineStr">
        <is>
          <t>Ordered in</t>
        </is>
      </c>
      <c r="D1" s="1" t="inlineStr">
        <is>
          <t>Factor</t>
        </is>
      </c>
      <c r="E1" s="1" t="inlineStr">
        <is>
          <t>Waste</t>
        </is>
      </c>
      <c r="F1" s="1" t="inlineStr">
        <is>
          <t>Unit cost (EXAMPLE)</t>
        </is>
      </c>
    </row>
    <row r="2">
      <c r="A2" s="2" t="inlineStr">
        <is>
          <t>Concrete slab 4 in</t>
        </is>
      </c>
      <c r="B2" s="2" t="inlineStr">
        <is>
          <t>sq ft</t>
        </is>
      </c>
      <c r="C2" s="2" t="inlineStr">
        <is>
          <t>cu yd</t>
        </is>
      </c>
      <c r="D2" s="13">
        <f>(4/12)/27</f>
        <v/>
      </c>
      <c r="E2" s="10" t="n">
        <v>0.08</v>
      </c>
      <c r="F2" s="14" t="n">
        <v>165</v>
      </c>
    </row>
    <row r="3">
      <c r="A3" s="2" t="inlineStr">
        <is>
          <t>Drywall 1/2 in</t>
        </is>
      </c>
      <c r="B3" s="2" t="inlineStr">
        <is>
          <t>sq ft</t>
        </is>
      </c>
      <c r="C3" s="2" t="inlineStr">
        <is>
          <t>sheets 4x8</t>
        </is>
      </c>
      <c r="D3" s="13">
        <f>1/32</f>
        <v/>
      </c>
      <c r="E3" s="10" t="n">
        <v>0.12</v>
      </c>
      <c r="F3" s="14" t="n">
        <v>16</v>
      </c>
    </row>
    <row r="4">
      <c r="A4" s="2" t="inlineStr">
        <is>
          <t>Studs 2x4 @ 16 in</t>
        </is>
      </c>
      <c r="B4" s="2" t="inlineStr">
        <is>
          <t>lin ft</t>
        </is>
      </c>
      <c r="C4" s="2" t="inlineStr">
        <is>
          <t>each</t>
        </is>
      </c>
      <c r="D4" s="13" t="n">
        <v>0.75</v>
      </c>
      <c r="E4" s="10" t="n">
        <v>0.1</v>
      </c>
      <c r="F4" s="14" t="n">
        <v>4.5</v>
      </c>
    </row>
    <row r="5">
      <c r="A5" s="2" t="inlineStr">
        <is>
          <t>Interior paint, 2 coats</t>
        </is>
      </c>
      <c r="B5" s="2" t="inlineStr">
        <is>
          <t>sq ft</t>
        </is>
      </c>
      <c r="C5" s="2" t="inlineStr">
        <is>
          <t>gal</t>
        </is>
      </c>
      <c r="D5" s="13">
        <f>2/350</f>
        <v/>
      </c>
      <c r="E5" s="10" t="n">
        <v>0.05</v>
      </c>
      <c r="F5" s="14" t="n">
        <v>38</v>
      </c>
    </row>
    <row r="6">
      <c r="A6" s="2" t="inlineStr">
        <is>
          <t>Shingles</t>
        </is>
      </c>
      <c r="B6" s="2" t="inlineStr">
        <is>
          <t>sq ft</t>
        </is>
      </c>
      <c r="C6" s="2" t="inlineStr">
        <is>
          <t>bundles</t>
        </is>
      </c>
      <c r="D6" s="13">
        <f>3/100</f>
        <v/>
      </c>
      <c r="E6" s="10" t="n">
        <v>0.1</v>
      </c>
      <c r="F6" s="14" t="n">
        <v>42</v>
      </c>
    </row>
    <row r="7">
      <c r="A7" s="2" t="inlineStr">
        <is>
          <t>Floor tile</t>
        </is>
      </c>
      <c r="B7" s="2" t="inlineStr">
        <is>
          <t>sq ft</t>
        </is>
      </c>
      <c r="C7" s="2" t="inlineStr">
        <is>
          <t>sq ft</t>
        </is>
      </c>
      <c r="D7" s="13" t="n">
        <v>1</v>
      </c>
      <c r="E7" s="10" t="n">
        <v>0.1</v>
      </c>
      <c r="F7" s="14" t="n">
        <v>3.2</v>
      </c>
    </row>
    <row r="8">
      <c r="A8" s="2" t="inlineStr">
        <is>
          <t>Dumpster and cleanup</t>
        </is>
      </c>
      <c r="B8" s="2" t="inlineStr">
        <is>
          <t>hauls</t>
        </is>
      </c>
      <c r="C8" s="2" t="inlineStr">
        <is>
          <t>hauls</t>
        </is>
      </c>
      <c r="D8" s="13" t="n">
        <v>1</v>
      </c>
      <c r="E8" s="10" t="n">
        <v>0</v>
      </c>
      <c r="F8" s="14" t="n">
        <v>450</v>
      </c>
    </row>
    <row r="9">
      <c r="A9" s="2" t="n"/>
      <c r="B9" s="2" t="n"/>
      <c r="C9" s="2" t="n"/>
      <c r="D9" s="13" t="n"/>
      <c r="E9" s="10" t="n"/>
      <c r="F9" s="14" t="n"/>
    </row>
    <row r="10">
      <c r="A10" s="2" t="n"/>
      <c r="B10" s="2" t="n"/>
      <c r="C10" s="2" t="n"/>
      <c r="D10" s="13" t="n"/>
      <c r="E10" s="10" t="n"/>
      <c r="F10" s="14" t="n"/>
    </row>
    <row r="11">
      <c r="A11" s="2" t="n"/>
      <c r="B11" s="2" t="n"/>
      <c r="C11" s="2" t="n"/>
      <c r="D11" s="13" t="n"/>
      <c r="E11" s="10" t="n"/>
      <c r="F11" s="14" t="n"/>
    </row>
    <row r="12">
      <c r="A12" s="2" t="n"/>
      <c r="B12" s="2" t="n"/>
      <c r="C12" s="2" t="n"/>
      <c r="D12" s="13" t="n"/>
      <c r="E12" s="10" t="n"/>
      <c r="F12" s="14" t="n"/>
    </row>
    <row r="13">
      <c r="A13" s="2" t="n"/>
      <c r="B13" s="2" t="n"/>
      <c r="C13" s="2" t="n"/>
      <c r="D13" s="13" t="n"/>
      <c r="E13" s="10" t="n"/>
      <c r="F13" s="14" t="n"/>
    </row>
    <row r="14">
      <c r="A14" s="2" t="n"/>
      <c r="B14" s="2" t="n"/>
      <c r="C14" s="2" t="n"/>
      <c r="D14" s="13" t="n"/>
      <c r="E14" s="10" t="n"/>
      <c r="F14" s="14" t="n"/>
    </row>
    <row r="15">
      <c r="A15" s="2" t="n"/>
      <c r="B15" s="2" t="n"/>
      <c r="C15" s="2" t="n"/>
      <c r="D15" s="13" t="n"/>
      <c r="E15" s="10" t="n"/>
      <c r="F15" s="14" t="n"/>
    </row>
    <row r="16">
      <c r="A16" s="2" t="n"/>
      <c r="B16" s="2" t="n"/>
      <c r="C16" s="2" t="n"/>
      <c r="D16" s="13" t="n"/>
      <c r="E16" s="10" t="n"/>
      <c r="F16" s="14" t="n"/>
    </row>
    <row r="17">
      <c r="A17" s="2" t="n"/>
      <c r="B17" s="2" t="n"/>
      <c r="C17" s="2" t="n"/>
      <c r="D17" s="13" t="n"/>
      <c r="E17" s="10" t="n"/>
      <c r="F17" s="14" t="n"/>
    </row>
    <row r="18">
      <c r="A18" s="2" t="n"/>
      <c r="B18" s="2" t="n"/>
      <c r="C18" s="2" t="n"/>
      <c r="D18" s="13" t="n"/>
      <c r="E18" s="10" t="n"/>
      <c r="F18" s="14" t="n"/>
    </row>
    <row r="19">
      <c r="A19" s="2" t="n"/>
      <c r="B19" s="2" t="n"/>
      <c r="C19" s="2" t="n"/>
      <c r="D19" s="13" t="n"/>
      <c r="E19" s="10" t="n"/>
      <c r="F19" s="14" t="n"/>
    </row>
    <row r="20">
      <c r="A20" s="2" t="n"/>
      <c r="B20" s="2" t="n"/>
      <c r="C20" s="2" t="n"/>
      <c r="D20" s="13" t="n"/>
      <c r="E20" s="10" t="n"/>
      <c r="F20" s="14" t="n"/>
    </row>
    <row r="21">
      <c r="A21" s="2" t="n"/>
      <c r="B21" s="2" t="n"/>
      <c r="C21" s="2" t="n"/>
      <c r="D21" s="13" t="n"/>
      <c r="E21" s="10" t="n"/>
      <c r="F21" s="14" t="n"/>
    </row>
    <row r="22">
      <c r="A22" s="2" t="n"/>
      <c r="B22" s="2" t="n"/>
      <c r="C22" s="2" t="n"/>
      <c r="D22" s="13" t="n"/>
      <c r="E22" s="10" t="n"/>
      <c r="F22" s="14" t="n"/>
    </row>
    <row r="23">
      <c r="A23" s="2" t="n"/>
      <c r="B23" s="2" t="n"/>
      <c r="C23" s="2" t="n"/>
      <c r="D23" s="13" t="n"/>
      <c r="E23" s="10" t="n"/>
      <c r="F23" s="14" t="n"/>
    </row>
    <row r="24">
      <c r="A24" s="2" t="n"/>
      <c r="B24" s="2" t="n"/>
      <c r="C24" s="2" t="n"/>
      <c r="D24" s="13" t="n"/>
      <c r="E24" s="10" t="n"/>
      <c r="F24" s="14" t="n"/>
    </row>
    <row r="25">
      <c r="A25" s="2" t="n"/>
      <c r="B25" s="2" t="n"/>
      <c r="C25" s="2" t="n"/>
      <c r="D25" s="13" t="n"/>
      <c r="E25" s="10" t="n"/>
      <c r="F25" s="14" t="n"/>
    </row>
    <row r="26">
      <c r="A26" s="2" t="n"/>
      <c r="B26" s="2" t="n"/>
      <c r="C26" s="2" t="n"/>
      <c r="D26" s="13" t="n"/>
      <c r="E26" s="10" t="n"/>
      <c r="F26" s="14" t="n"/>
    </row>
    <row r="27">
      <c r="A27" s="2" t="n"/>
      <c r="B27" s="2" t="n"/>
      <c r="C27" s="2" t="n"/>
      <c r="D27" s="13" t="n"/>
      <c r="E27" s="10" t="n"/>
      <c r="F27" s="14" t="n"/>
    </row>
    <row r="28">
      <c r="A28" s="2" t="n"/>
      <c r="B28" s="2" t="n"/>
      <c r="C28" s="2" t="n"/>
      <c r="D28" s="13" t="n"/>
      <c r="E28" s="10" t="n"/>
      <c r="F28" s="14" t="n"/>
    </row>
    <row r="29">
      <c r="A29" s="2" t="n"/>
      <c r="B29" s="2" t="n"/>
      <c r="C29" s="2" t="n"/>
      <c r="D29" s="13" t="n"/>
      <c r="E29" s="10" t="n"/>
      <c r="F29" s="14" t="n"/>
    </row>
    <row r="30">
      <c r="A30" s="2" t="n"/>
      <c r="B30" s="2" t="n"/>
      <c r="C30" s="2" t="n"/>
      <c r="D30" s="13" t="n"/>
      <c r="E30" s="10" t="n"/>
      <c r="F30" s="14" t="n"/>
    </row>
    <row r="31">
      <c r="A31" s="2" t="n"/>
      <c r="B31" s="2" t="n"/>
      <c r="C31" s="2" t="n"/>
      <c r="D31" s="13" t="n"/>
      <c r="E31" s="10" t="n"/>
      <c r="F31" s="14" t="n"/>
    </row>
    <row r="33">
      <c r="A33" s="12" t="inlineStr">
        <is>
          <t>Put your prices here once. The takeoff uses them on its own. Factor = how much you order per unit you measure.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2026-09-24T15:29:48Z</dcterms:created>
  <dcterms:modified xsi:type="dcterms:W3CDTF">2026-09-24T15:29:48Z</dcterms:modified>
</cp:coreProperties>
</file>