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Calculator" sheetId="2" state="visible" r:id="rId2"/>
  </sheets>
  <definedNames>
    <definedName name="_xlnm.Print_Area" localSheetId="0">'Start here'!$A$1:$E$40</definedName>
    <definedName name="_xlnm.Print_Area" localSheetId="1">'Calculator'!$A$1:$I$33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;[Red]-&quot;$&quot;#,##0.00"/>
    <numFmt numFmtId="165" formatCode="&quot;$&quot;#,##0;[Red]-&quot;$&quot;#,##0"/>
    <numFmt numFmtId="166" formatCode="0.0%"/>
  </numFmts>
  <fonts count="16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color rgb="00121417"/>
      <sz val="10"/>
    </font>
    <font>
      <name val="Arial"/>
      <b val="1"/>
      <color rgb="00FFFFFF"/>
      <sz val="13"/>
    </font>
    <font>
      <name val="Arial"/>
      <b val="1"/>
      <color rgb="00FFFFFF"/>
      <sz val="10"/>
    </font>
    <font>
      <name val="Arial"/>
      <color rgb="002B8A3E"/>
      <sz val="10"/>
      <u val="single"/>
    </font>
    <font>
      <name val="Arial"/>
      <color rgb="0045484D"/>
      <sz val="8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2B8A3E"/>
      <sz val="14"/>
    </font>
    <font>
      <name val="Arial"/>
      <b val="1"/>
      <color rgb="002B8A3E"/>
      <sz val="10"/>
      <u val="single"/>
    </font>
  </fonts>
  <fills count="7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2B8A3E"/>
      </patternFill>
    </fill>
    <fill>
      <patternFill patternType="solid">
        <fgColor rgb="00E9E3D6"/>
      </patternFill>
    </fill>
  </fills>
  <borders count="5">
    <border>
      <left/>
      <right/>
      <top/>
      <bottom/>
      <diagonal/>
    </border>
    <border>
      <bottom style="medium">
        <color rgb="002B8A3E"/>
      </bottom>
    </border>
    <border>
      <left/>
      <right/>
      <top/>
      <bottom style="medium">
        <color rgb="002B8A3E"/>
      </bottom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1" fillId="2" borderId="0" applyAlignment="1" pivotButton="0" quotePrefix="0" xfId="0">
      <alignment vertical="bottom"/>
    </xf>
    <xf numFmtId="0" fontId="12" fillId="2" borderId="0" applyAlignment="1" pivotButton="0" quotePrefix="0" xfId="0">
      <alignment vertical="top"/>
    </xf>
    <xf numFmtId="0" fontId="0" fillId="5" borderId="0" applyAlignment="1" pivotButton="0" quotePrefix="0" xfId="0">
      <alignment vertical="center"/>
    </xf>
    <xf numFmtId="0" fontId="13" fillId="0" borderId="0" applyAlignment="1" pivotButton="0" quotePrefix="0" xfId="0">
      <alignment vertical="top" wrapText="1"/>
    </xf>
    <xf numFmtId="0" fontId="4" fillId="0" borderId="1" applyAlignment="1" pivotButton="0" quotePrefix="0" xfId="0">
      <alignment horizontal="left" vertical="bottom" indent="1"/>
    </xf>
    <xf numFmtId="0" fontId="0" fillId="0" borderId="2" pivotButton="0" quotePrefix="0" xfId="0"/>
    <xf numFmtId="0" fontId="14" fillId="0" borderId="0" applyAlignment="1" pivotButton="0" quotePrefix="0" xfId="0">
      <alignment horizontal="center" vertical="top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vertical="top" wrapText="1"/>
    </xf>
    <xf numFmtId="0" fontId="0" fillId="5" borderId="4" applyAlignment="1" pivotButton="0" quotePrefix="0" xfId="0">
      <alignment vertical="center"/>
    </xf>
    <xf numFmtId="0" fontId="15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3" applyAlignment="1" pivotButton="0" quotePrefix="0" xfId="0">
      <alignment vertical="center"/>
    </xf>
    <xf numFmtId="0" fontId="0" fillId="4" borderId="3" applyAlignment="1" pivotButton="0" quotePrefix="0" xfId="0">
      <alignment vertical="center"/>
    </xf>
    <xf numFmtId="0" fontId="0" fillId="6" borderId="3" applyAlignment="1" pivotButton="0" quotePrefix="0" xfId="0">
      <alignment vertical="center"/>
    </xf>
    <xf numFmtId="0" fontId="9" fillId="0" borderId="0" applyAlignment="1" pivotButton="0" quotePrefix="0" xfId="0">
      <alignment vertical="top" wrapText="1"/>
    </xf>
    <xf numFmtId="0" fontId="10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5" fillId="0" borderId="0" applyAlignment="1" pivotButton="0" quotePrefix="0" xfId="0">
      <alignment horizontal="left" vertical="center" wrapText="1" indent="1"/>
    </xf>
    <xf numFmtId="0" fontId="6" fillId="3" borderId="3" applyAlignment="1" applyProtection="1" pivotButton="0" quotePrefix="0" xfId="0">
      <alignment horizontal="left" vertical="center" indent="1"/>
      <protection locked="0" hidden="0"/>
    </xf>
    <xf numFmtId="164" fontId="6" fillId="3" borderId="3" applyAlignment="1" applyProtection="1" pivotButton="0" quotePrefix="0" xfId="0">
      <alignment horizontal="right" vertical="center" indent="1"/>
      <protection locked="0" hidden="0"/>
    </xf>
    <xf numFmtId="165" fontId="6" fillId="3" borderId="3" applyAlignment="1" applyProtection="1" pivotButton="0" quotePrefix="0" xfId="0">
      <alignment horizontal="right" vertical="center" indent="1"/>
      <protection locked="0" hidden="0"/>
    </xf>
    <xf numFmtId="3" fontId="6" fillId="3" borderId="3" applyAlignment="1" applyProtection="1" pivotButton="0" quotePrefix="0" xfId="0">
      <alignment horizontal="right" vertical="center" indent="1"/>
      <protection locked="0" hidden="0"/>
    </xf>
    <xf numFmtId="166" fontId="6" fillId="3" borderId="3" applyAlignment="1" applyProtection="1" pivotButton="0" quotePrefix="0" xfId="0">
      <alignment horizontal="right" vertical="center" indent="1"/>
      <protection locked="0" hidden="0"/>
    </xf>
    <xf numFmtId="164" fontId="6" fillId="4" borderId="3" applyAlignment="1" pivotButton="0" quotePrefix="0" xfId="0">
      <alignment horizontal="right" vertical="center" indent="1"/>
    </xf>
    <xf numFmtId="164" fontId="7" fillId="5" borderId="3" applyAlignment="1" pivotButton="0" quotePrefix="0" xfId="0">
      <alignment horizontal="right" vertical="center" shrinkToFit="1" indent="1"/>
    </xf>
    <xf numFmtId="165" fontId="5" fillId="6" borderId="3" applyAlignment="1" pivotButton="0" quotePrefix="0" xfId="0">
      <alignment horizontal="right" vertical="center" indent="1"/>
    </xf>
    <xf numFmtId="0" fontId="8" fillId="2" borderId="3" applyAlignment="1" pivotButton="0" quotePrefix="0" xfId="0">
      <alignment horizontal="left" vertical="center" wrapText="1" indent="1"/>
    </xf>
    <xf numFmtId="0" fontId="8" fillId="2" borderId="3" applyAlignment="1" pivotButton="0" quotePrefix="0" xfId="0">
      <alignment horizontal="right" vertical="center" wrapText="1" indent="1"/>
    </xf>
    <xf numFmtId="164" fontId="5" fillId="6" borderId="3" applyAlignment="1" pivotButton="0" quotePrefix="0" xfId="0">
      <alignment horizontal="right" vertical="center" inden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/Relationships>
</file>

<file path=xl/worksheets/_rels/sheet2.xml.rels><Relationships xmlns="http://schemas.openxmlformats.org/package/2006/relationships"><Relationship Type="http://schemas.openxmlformats.org/officeDocument/2006/relationships/hyperlink" Target="https://builtbyestrada.ai/products/produce-office-bundle/" TargetMode="External" Id="rId1"/></Relationships>
</file>

<file path=xl/worksheets/sheet1.xml><?xml version="1.0" encoding="utf-8"?>
<worksheet xmlns="http://schemas.openxmlformats.org/spreadsheetml/2006/main">
  <sheetPr>
    <tabColor rgb="002B8A3E"/>
    <outlinePr summaryBelow="1" summaryRight="1"/>
    <pageSetUpPr fitToPage="1"/>
  </sheetPr>
  <dimension ref="A1:E40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Landed Cost per Carton</t>
        </is>
      </c>
      <c r="C1" s="1" t="n"/>
      <c r="D1" s="1" t="n"/>
      <c r="E1" s="1" t="n"/>
    </row>
    <row r="2" ht="22" customHeight="1">
      <c r="A2" s="2" t="n"/>
      <c r="B2" s="2" t="inlineStr">
        <is>
          <t>Start here  ·  BuiltByEstrada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35.04000000000001" customHeight="1">
      <c r="B5" s="4" t="inlineStr">
        <is>
          <t>A free calculator from BuiltByEstrada: what one carton costs you once freight, broker, inspection, cold storage and shrink are in. It opens with EXAMPLE numbers so you can see it work.</t>
        </is>
      </c>
    </row>
    <row r="6" ht="10" customHeight="1"/>
    <row r="7" ht="26" customHeight="1">
      <c r="B7" s="5" t="inlineStr">
        <is>
          <t>First result in 5 minutes</t>
        </is>
      </c>
      <c r="C7" s="6" t="n"/>
      <c r="D7" s="6" t="n"/>
    </row>
    <row r="8" ht="6" customHeight="1"/>
    <row r="9" ht="34.40000000000001" customHeight="1">
      <c r="B9" s="7" t="n">
        <v>1</v>
      </c>
      <c r="C9" s="8" t="inlineStr">
        <is>
          <t>Calculator</t>
        </is>
      </c>
      <c r="D9" s="9" t="inlineStr">
        <is>
          <t>Type the F.O.B. price, truck rate, cartons per load and broker fee over the EXAMPLE numbers.</t>
        </is>
      </c>
    </row>
    <row r="10" ht="32" customHeight="1">
      <c r="B10" s="7" t="n">
        <v>2</v>
      </c>
      <c r="C10" s="8" t="inlineStr">
        <is>
          <t>Calculator</t>
        </is>
      </c>
      <c r="D10" s="9" t="inlineStr">
        <is>
          <t>Add inspection and cold storage per carton and the shrink you expect.</t>
        </is>
      </c>
    </row>
    <row r="11" ht="34.40000000000001" customHeight="1">
      <c r="B11" s="7" t="n">
        <v>3</v>
      </c>
      <c r="C11" s="8" t="inlineStr">
        <is>
          <t>Calculator</t>
        </is>
      </c>
      <c r="D11" s="9" t="inlineStr">
        <is>
          <t>Read the landed cost per carton in the green cell. Compare up to 5 items in the table below it.</t>
        </is>
      </c>
    </row>
    <row r="12" ht="10" customHeight="1"/>
    <row r="13" ht="26" customHeight="1">
      <c r="B13" s="5" t="inlineStr">
        <is>
          <t>What each tab does</t>
        </is>
      </c>
      <c r="C13" s="6" t="n"/>
      <c r="D13" s="6" t="n"/>
    </row>
    <row r="14" ht="6" customHeight="1"/>
    <row r="15" ht="30" customHeight="1">
      <c r="B15" s="10" t="n"/>
      <c r="C15" s="8" t="inlineStr">
        <is>
          <t>Start here</t>
        </is>
      </c>
      <c r="D15" s="9" t="inlineStr">
        <is>
          <t>This page.</t>
        </is>
      </c>
    </row>
    <row r="16" ht="30" customHeight="1">
      <c r="B16" s="10" t="n"/>
      <c r="C16" s="11" t="inlineStr">
        <is>
          <t>Calculator</t>
        </is>
      </c>
      <c r="D16" s="9" t="inlineStr">
        <is>
          <t>The calculator and a table to compare up to 5 items.</t>
        </is>
      </c>
    </row>
    <row r="17" ht="19.2" customHeight="1">
      <c r="C17" s="12" t="inlineStr">
        <is>
          <t>Tab colors: green tabs are where you type, dark tabs fill themselves in or print.</t>
        </is>
      </c>
    </row>
    <row r="18" ht="10" customHeight="1"/>
    <row r="19" ht="26" customHeight="1">
      <c r="B19" s="5" t="inlineStr">
        <is>
          <t>Colors</t>
        </is>
      </c>
      <c r="C19" s="6" t="n"/>
      <c r="D19" s="6" t="n"/>
    </row>
    <row r="20" ht="6" customHeight="1"/>
    <row r="21" ht="21.2" customHeight="1">
      <c r="B21" s="13" t="n"/>
      <c r="C21" s="8" t="inlineStr">
        <is>
          <t>Yellow</t>
        </is>
      </c>
      <c r="D21" s="9" t="inlineStr">
        <is>
          <t>You type here. Every other cell is locked.</t>
        </is>
      </c>
    </row>
    <row r="22" ht="21.2" customHeight="1">
      <c r="B22" s="14" t="n"/>
      <c r="C22" s="8" t="inlineStr">
        <is>
          <t>Gray</t>
        </is>
      </c>
      <c r="D22" s="9" t="inlineStr">
        <is>
          <t>The sheet calculates it. It is locked so a formula doesn't get erased by accident.</t>
        </is>
      </c>
    </row>
    <row r="23" ht="21.2" customHeight="1">
      <c r="B23" s="15" t="n"/>
      <c r="C23" s="8" t="inlineStr">
        <is>
          <t>Bold, sand</t>
        </is>
      </c>
      <c r="D23" s="9" t="inlineStr">
        <is>
          <t>Totals and results.</t>
        </is>
      </c>
    </row>
    <row r="24" ht="10" customHeight="1"/>
    <row r="25" ht="26" customHeight="1">
      <c r="B25" s="5" t="inlineStr">
        <is>
          <t>The EXAMPLE data</t>
        </is>
      </c>
      <c r="C25" s="6" t="n"/>
      <c r="D25" s="6" t="n"/>
    </row>
    <row r="26" ht="6" customHeight="1"/>
    <row r="27" ht="32.40000000000001" customHeight="1">
      <c r="C27" s="9" t="inlineStr">
        <is>
          <t>Everything marked EXAMPLE shows how the sheet works. None of it is a real company, person, address, price or load.</t>
        </is>
      </c>
    </row>
    <row r="28" ht="19.2" customHeight="1">
      <c r="C28" s="9" t="inlineStr">
        <is>
          <t>To clear it: type your own numbers over the yellow EXAMPLE cells, or select them and press Delete.</t>
        </is>
      </c>
    </row>
    <row r="29" ht="19.2" customHeight="1">
      <c r="C29" s="9" t="inlineStr">
        <is>
          <t>Keep one clean copy as your template and use File &gt; Save As for each new season or month.</t>
        </is>
      </c>
    </row>
    <row r="30" ht="10" customHeight="1"/>
    <row r="31" ht="26" customHeight="1">
      <c r="B31" s="5" t="inlineStr">
        <is>
          <t>Use it in Google Sheets</t>
        </is>
      </c>
      <c r="C31" s="6" t="n"/>
      <c r="D31" s="6" t="n"/>
    </row>
    <row r="32" ht="6" customHeight="1"/>
    <row r="33" ht="32.40000000000001" customHeight="1">
      <c r="C33" s="9" t="inlineStr">
        <is>
          <t>Open a blank Google Sheet. Go to File &gt; Import &gt; Upload, pick this file, choose Replace spreadsheet and click Import data.</t>
        </is>
      </c>
    </row>
    <row r="34" ht="19.2" customHeight="1">
      <c r="C34" s="9" t="inlineStr">
        <is>
          <t>Or upload the file to Google Drive and open it with Google Sheets. Excel and LibreOffice open it as is.</t>
        </is>
      </c>
    </row>
    <row r="35" ht="10" customHeight="1"/>
    <row r="36" ht="26" customHeight="1">
      <c r="B36" s="5" t="inlineStr">
        <is>
          <t>Help</t>
        </is>
      </c>
      <c r="C36" s="6" t="n"/>
      <c r="D36" s="6" t="n"/>
    </row>
    <row r="37" ht="6" customHeight="1"/>
    <row r="38" ht="19.2" customHeight="1">
      <c r="C38" s="16" t="inlineStr">
        <is>
          <t>Questions, or a number that looks wrong: hello@builtbyestrada.ai</t>
        </is>
      </c>
    </row>
    <row r="39" ht="10" customHeight="1"/>
    <row r="40" ht="18" customHeight="1">
      <c r="C40" s="17" t="inlineStr">
        <is>
          <t>Version 1.1, October 2026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4">
    <mergeCell ref="C34:D34"/>
    <mergeCell ref="B5:D5"/>
    <mergeCell ref="B19:D19"/>
    <mergeCell ref="C29:D29"/>
    <mergeCell ref="B36:D36"/>
    <mergeCell ref="B31:D31"/>
    <mergeCell ref="C38:D38"/>
    <mergeCell ref="C33:D33"/>
    <mergeCell ref="B25:D25"/>
    <mergeCell ref="C27:D27"/>
    <mergeCell ref="B13:D13"/>
    <mergeCell ref="C28:D28"/>
    <mergeCell ref="B7:D7"/>
    <mergeCell ref="C17:D17"/>
  </mergeCells>
  <hyperlinks>
    <hyperlink ref="C16" location="'Calculator'!A1" display="Calculator"/>
    <hyperlink xmlns:r="http://schemas.openxmlformats.org/officeDocument/2006/relationships" ref="C38" r:id="rId1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4" min="0" max="16383" man="1"/>
  </rowBreaks>
</worksheet>
</file>

<file path=xl/worksheets/sheet2.xml><?xml version="1.0" encoding="utf-8"?>
<worksheet xmlns="http://schemas.openxmlformats.org/spreadsheetml/2006/main">
  <sheetPr>
    <tabColor rgb="002B8A3E"/>
    <outlinePr summaryBelow="1" summaryRight="1"/>
    <pageSetUpPr fitToPage="1"/>
  </sheetPr>
  <dimension ref="A1:I33"/>
  <sheetViews>
    <sheetView showGridLines="0" zoomScale="100" workbookViewId="0">
      <selection activeCell="A1" sqref="A1"/>
    </sheetView>
  </sheetViews>
  <sheetFormatPr baseColWidth="8" defaultRowHeight="15"/>
  <cols>
    <col width="30" customWidth="1" min="1" max="1"/>
    <col width="16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1" customWidth="1" min="8" max="8"/>
    <col width="15" customWidth="1" min="9" max="9"/>
  </cols>
  <sheetData>
    <row r="1" ht="30" customHeight="1">
      <c r="A1" s="18" t="inlineStr">
        <is>
          <t>Landed cost per carton</t>
        </is>
      </c>
      <c r="B1" s="18" t="n"/>
      <c r="C1" s="18" t="n"/>
      <c r="D1" s="18" t="n"/>
      <c r="E1" s="18" t="n"/>
      <c r="F1" s="18" t="n"/>
      <c r="G1" s="18" t="n"/>
      <c r="H1" s="18" t="n"/>
      <c r="I1" s="19" t="inlineStr">
        <is>
          <t>Landed Cost per Carton</t>
        </is>
      </c>
    </row>
    <row r="2" ht="19.2" customHeight="1">
      <c r="A2" s="12" t="inlineStr">
        <is>
          <t>What one carton really costs you once it is in your cooler: F.O.B. plus freight, broker, inspection, cold storage and shrink. Type the yellow cells.</t>
        </is>
      </c>
    </row>
    <row r="3" ht="18" customHeight="1"/>
    <row r="4" ht="26" customHeight="1">
      <c r="A4" s="5" t="inlineStr">
        <is>
          <t>Your numbers</t>
        </is>
      </c>
      <c r="B4" s="6" t="n"/>
      <c r="C4" s="6" t="n"/>
      <c r="D4" s="6" t="n"/>
      <c r="E4" s="6" t="n"/>
      <c r="F4" s="6" t="n"/>
      <c r="G4" s="6" t="n"/>
      <c r="H4" s="6" t="n"/>
      <c r="I4" s="6" t="n"/>
    </row>
    <row r="5" ht="18" customHeight="1">
      <c r="A5" s="20" t="inlineStr">
        <is>
          <t>Commodity and pack</t>
        </is>
      </c>
      <c r="B5" s="21" t="inlineStr">
        <is>
          <t>EXAMPLE: Hass 48s</t>
        </is>
      </c>
      <c r="C5" s="12" t="inlineStr">
        <is>
          <t>What you are pricing, like Hass avocados, 25 lb, 48s.</t>
        </is>
      </c>
    </row>
    <row r="6" ht="18" customHeight="1">
      <c r="A6" s="20" t="inlineStr">
        <is>
          <t>F.O.B. price per carton</t>
        </is>
      </c>
      <c r="B6" s="22" t="n">
        <v>22.25</v>
      </c>
      <c r="C6" s="12" t="inlineStr">
        <is>
          <t>What you pay the shipper per carton.</t>
        </is>
      </c>
    </row>
    <row r="7" ht="18" customHeight="1">
      <c r="A7" s="20" t="inlineStr">
        <is>
          <t>Truck rate per load</t>
        </is>
      </c>
      <c r="B7" s="23" t="n">
        <v>3900</v>
      </c>
      <c r="C7" s="12" t="inlineStr">
        <is>
          <t>The reefer rate for the whole load to your door or your buyer's.</t>
        </is>
      </c>
    </row>
    <row r="8" ht="18" customHeight="1">
      <c r="A8" s="20" t="inlineStr">
        <is>
          <t>Cartons per load</t>
        </is>
      </c>
      <c r="B8" s="24" t="n">
        <v>1100</v>
      </c>
      <c r="C8" s="12" t="inlineStr">
        <is>
          <t>Cartons on the truck. A full load of 25 lb cartons is often 1,000 to 1,200.</t>
        </is>
      </c>
    </row>
    <row r="9" ht="18" customHeight="1">
      <c r="A9" s="20" t="inlineStr">
        <is>
          <t>Customs broker fee per load</t>
        </is>
      </c>
      <c r="B9" s="23" t="n">
        <v>175</v>
      </c>
      <c r="C9" s="12" t="inlineStr">
        <is>
          <t>The broker's fee for the whole load.</t>
        </is>
      </c>
    </row>
    <row r="10" ht="18" customHeight="1">
      <c r="A10" s="20" t="inlineStr">
        <is>
          <t>Inspection per carton</t>
        </is>
      </c>
      <c r="B10" s="22" t="n">
        <v>0.1</v>
      </c>
      <c r="C10" s="12" t="inlineStr">
        <is>
          <t>Inspection or certificate cost divided by cartons. 0 if none.</t>
        </is>
      </c>
    </row>
    <row r="11" ht="18" customHeight="1">
      <c r="A11" s="20" t="inlineStr">
        <is>
          <t>Cold storage per carton</t>
        </is>
      </c>
      <c r="B11" s="22" t="n">
        <v>0.35</v>
      </c>
      <c r="C11" s="12" t="inlineStr">
        <is>
          <t>Cooling, handling and storage per carton.</t>
        </is>
      </c>
    </row>
    <row r="12" ht="18" customHeight="1">
      <c r="A12" s="20" t="inlineStr">
        <is>
          <t>Shrink</t>
        </is>
      </c>
      <c r="B12" s="25" t="n">
        <v>0.03</v>
      </c>
      <c r="C12" s="12" t="inlineStr">
        <is>
          <t>Share you expect to lose or dump. Type 3% for three percent.</t>
        </is>
      </c>
    </row>
    <row r="13" ht="18" customHeight="1"/>
    <row r="14" ht="26" customHeight="1">
      <c r="A14" s="5" t="inlineStr">
        <is>
          <t>Result</t>
        </is>
      </c>
      <c r="B14" s="6" t="n"/>
      <c r="C14" s="6" t="n"/>
      <c r="D14" s="6" t="n"/>
      <c r="E14" s="6" t="n"/>
      <c r="F14" s="6" t="n"/>
      <c r="G14" s="6" t="n"/>
      <c r="H14" s="6" t="n"/>
      <c r="I14" s="6" t="n"/>
    </row>
    <row r="15" ht="18" customHeight="1">
      <c r="A15" s="20" t="inlineStr">
        <is>
          <t>Freight per carton</t>
        </is>
      </c>
      <c r="B15" s="26">
        <f>IF(N($B$8)=0,"",$B$7/$B$8)</f>
        <v/>
      </c>
      <c r="C15" s="12" t="inlineStr">
        <is>
          <t>Truck rate ÷ cartons per load.</t>
        </is>
      </c>
    </row>
    <row r="16" ht="18" customHeight="1">
      <c r="A16" s="20" t="inlineStr">
        <is>
          <t>Broker per carton</t>
        </is>
      </c>
      <c r="B16" s="26">
        <f>IF(N($B$8)=0,"",$B$9/$B$8)</f>
        <v/>
      </c>
      <c r="C16" s="12" t="inlineStr">
        <is>
          <t>Broker fee ÷ cartons per load.</t>
        </is>
      </c>
    </row>
    <row r="17" ht="18" customHeight="1">
      <c r="A17" s="20" t="inlineStr">
        <is>
          <t>Cost before shrink</t>
        </is>
      </c>
      <c r="B17" s="26">
        <f>IF(N($B$8)=0,"",$B$6+$B$15+$B$16+$B$10+$B$11)</f>
        <v/>
      </c>
      <c r="C17" s="12" t="inlineStr">
        <is>
          <t>F.O.B. + freight + broker + inspection + cold storage.</t>
        </is>
      </c>
    </row>
    <row r="18" ht="18" customHeight="1">
      <c r="A18" s="20" t="inlineStr">
        <is>
          <t>Shrink per carton</t>
        </is>
      </c>
      <c r="B18" s="26">
        <f>IF($B$17="","",$B$17*$B$12)</f>
        <v/>
      </c>
      <c r="C18" s="12" t="inlineStr">
        <is>
          <t>Cost before shrink × shrink %.</t>
        </is>
      </c>
    </row>
    <row r="19" ht="26" customHeight="1">
      <c r="A19" s="20" t="inlineStr">
        <is>
          <t>Landed cost per carton</t>
        </is>
      </c>
      <c r="B19" s="27">
        <f>IF($B$17="","",ROUND($B$17*(1+$B$12),2))</f>
        <v/>
      </c>
      <c r="C19" s="12" t="inlineStr">
        <is>
          <t>(F.O.B. + freight + broker + inspection + cold storage) × (1 + shrink).</t>
        </is>
      </c>
    </row>
    <row r="20" ht="18" customHeight="1">
      <c r="A20" s="20" t="inlineStr">
        <is>
          <t>Landed cost per load</t>
        </is>
      </c>
      <c r="B20" s="28">
        <f>IF($B$19="","",$B$19*$B$8)</f>
        <v/>
      </c>
      <c r="C20" s="12" t="inlineStr">
        <is>
          <t>Landed cost per carton × cartons per load.</t>
        </is>
      </c>
    </row>
    <row r="21" ht="18" customHeight="1"/>
    <row r="22" ht="26" customHeight="1">
      <c r="A22" s="5" t="inlineStr">
        <is>
          <t>Compare up to 5 items</t>
        </is>
      </c>
      <c r="B22" s="6" t="n"/>
      <c r="C22" s="6" t="n"/>
      <c r="D22" s="6" t="n"/>
      <c r="E22" s="6" t="n"/>
      <c r="F22" s="6" t="n"/>
      <c r="G22" s="6" t="n"/>
      <c r="H22" s="6" t="n"/>
      <c r="I22" s="6" t="n"/>
    </row>
    <row r="23" ht="30" customHeight="1">
      <c r="A23" s="29" t="inlineStr">
        <is>
          <t>Commodity and pack</t>
        </is>
      </c>
      <c r="B23" s="30" t="inlineStr">
        <is>
          <t>F.O.B.</t>
        </is>
      </c>
      <c r="C23" s="30" t="inlineStr">
        <is>
          <t>Truck per load</t>
        </is>
      </c>
      <c r="D23" s="30" t="inlineStr">
        <is>
          <t>Cartons per load</t>
        </is>
      </c>
      <c r="E23" s="30" t="inlineStr">
        <is>
          <t>Broker per load</t>
        </is>
      </c>
      <c r="F23" s="30" t="inlineStr">
        <is>
          <t>Inspection per carton</t>
        </is>
      </c>
      <c r="G23" s="30" t="inlineStr">
        <is>
          <t>Cold storage per carton</t>
        </is>
      </c>
      <c r="H23" s="30" t="inlineStr">
        <is>
          <t>Shrink</t>
        </is>
      </c>
      <c r="I23" s="30" t="inlineStr">
        <is>
          <t>Landed cost per carton</t>
        </is>
      </c>
    </row>
    <row r="24" ht="18" customHeight="1">
      <c r="A24" s="21" t="inlineStr">
        <is>
          <t>EXAMPLE: Persian limes, 40 lb</t>
        </is>
      </c>
      <c r="B24" s="22" t="n">
        <v>27</v>
      </c>
      <c r="C24" s="23" t="n">
        <v>3900</v>
      </c>
      <c r="D24" s="24" t="n">
        <v>900</v>
      </c>
      <c r="E24" s="23" t="n">
        <v>175</v>
      </c>
      <c r="F24" s="22" t="n">
        <v>0.1</v>
      </c>
      <c r="G24" s="22" t="n">
        <v>0.35</v>
      </c>
      <c r="H24" s="25" t="n">
        <v>0.02</v>
      </c>
      <c r="I24" s="31">
        <f>IF(OR(B24="",N(D24)=0),"",ROUND((B24+C24/D24+N(E24)/D24+N(F24)+N(G24))*(1+N(H24)),2))</f>
        <v/>
      </c>
    </row>
    <row r="25" ht="18" customHeight="1">
      <c r="A25" s="21" t="inlineStr">
        <is>
          <t>EXAMPLE: Roma tomatoes, 25 lb</t>
        </is>
      </c>
      <c r="B25" s="22" t="n">
        <v>14.5</v>
      </c>
      <c r="C25" s="23" t="n">
        <v>3900</v>
      </c>
      <c r="D25" s="24" t="n">
        <v>1200</v>
      </c>
      <c r="E25" s="23" t="n">
        <v>175</v>
      </c>
      <c r="F25" s="22" t="n">
        <v>0.1</v>
      </c>
      <c r="G25" s="22" t="n">
        <v>0.35</v>
      </c>
      <c r="H25" s="25" t="n">
        <v>0.04</v>
      </c>
      <c r="I25" s="31">
        <f>IF(OR(B25="",N(D25)=0),"",ROUND((B25+C25/D25+N(E25)/D25+N(F25)+N(G25))*(1+N(H25)),2))</f>
        <v/>
      </c>
    </row>
    <row r="26" ht="18" customHeight="1">
      <c r="A26" s="21" t="n"/>
      <c r="B26" s="22" t="n"/>
      <c r="C26" s="23" t="n"/>
      <c r="D26" s="24" t="n"/>
      <c r="E26" s="23" t="n"/>
      <c r="F26" s="22" t="n"/>
      <c r="G26" s="22" t="n"/>
      <c r="H26" s="25" t="n"/>
      <c r="I26" s="31">
        <f>IF(OR(B26="",N(D26)=0),"",ROUND((B26+C26/D26+N(E26)/D26+N(F26)+N(G26))*(1+N(H26)),2))</f>
        <v/>
      </c>
    </row>
    <row r="27" ht="18" customHeight="1">
      <c r="A27" s="21" t="n"/>
      <c r="B27" s="22" t="n"/>
      <c r="C27" s="23" t="n"/>
      <c r="D27" s="24" t="n"/>
      <c r="E27" s="23" t="n"/>
      <c r="F27" s="22" t="n"/>
      <c r="G27" s="22" t="n"/>
      <c r="H27" s="25" t="n"/>
      <c r="I27" s="31">
        <f>IF(OR(B27="",N(D27)=0),"",ROUND((B27+C27/D27+N(E27)/D27+N(F27)+N(G27))*(1+N(H27)),2))</f>
        <v/>
      </c>
    </row>
    <row r="28" ht="18" customHeight="1">
      <c r="A28" s="21" t="n"/>
      <c r="B28" s="22" t="n"/>
      <c r="C28" s="23" t="n"/>
      <c r="D28" s="24" t="n"/>
      <c r="E28" s="23" t="n"/>
      <c r="F28" s="22" t="n"/>
      <c r="G28" s="22" t="n"/>
      <c r="H28" s="25" t="n"/>
      <c r="I28" s="31">
        <f>IF(OR(B28="",N(D28)=0),"",ROUND((B28+C28/D28+N(E28)/D28+N(F28)+N(G28))*(1+N(H28)),2))</f>
        <v/>
      </c>
    </row>
    <row r="29" ht="18" customHeight="1"/>
    <row r="30" ht="30" customHeight="1">
      <c r="A30" s="12" t="inlineStr">
        <is>
          <t>Every number marked EXAMPLE is fictional. Type your own F.O.B., truck rate and fees. USDA AMS publishes weekly reefer rates from South Texas at ams.usda.gov/mnreports/fvwtrk.pdf.</t>
        </is>
      </c>
    </row>
    <row r="31" ht="30" customHeight="1">
      <c r="A31" s="9" t="inlineStr">
        <is>
          <t>The full Produce Office Bundle adds PACA trust invoices, the FSMA 204 lot log, grower settlements in dollars and pesos, a cold storage temperature log and a daily availability list.</t>
        </is>
      </c>
    </row>
    <row r="32" ht="18" customHeight="1">
      <c r="A32" s="16" t="inlineStr">
        <is>
          <t>https://builtbyestrada.ai/products/produce-office-bundle/</t>
        </is>
      </c>
    </row>
    <row r="33" ht="18" customHeight="1">
      <c r="A33" s="17" t="inlineStr">
        <is>
          <t>Made by BuiltByEstrada · hello@builtbyestrada.ai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2">
    <mergeCell ref="C17:I17"/>
    <mergeCell ref="C8:I8"/>
    <mergeCell ref="C7:I7"/>
    <mergeCell ref="C19:I19"/>
    <mergeCell ref="A2:I2"/>
    <mergeCell ref="C18:I18"/>
    <mergeCell ref="A33:I33"/>
    <mergeCell ref="A32:I32"/>
    <mergeCell ref="A14:I14"/>
    <mergeCell ref="C6:I6"/>
    <mergeCell ref="A22:I22"/>
    <mergeCell ref="C15:I15"/>
    <mergeCell ref="A4:I4"/>
    <mergeCell ref="C5:I5"/>
    <mergeCell ref="C20:I20"/>
    <mergeCell ref="A31:I31"/>
    <mergeCell ref="C10:I10"/>
    <mergeCell ref="C16:I16"/>
    <mergeCell ref="A30:I30"/>
    <mergeCell ref="C9:I9"/>
    <mergeCell ref="C12:I12"/>
    <mergeCell ref="C11:I11"/>
  </mergeCells>
  <dataValidations count="11">
    <dataValidation sqref="B5" showDropDown="0" showInputMessage="1" showErrorMessage="0" allowBlank="1" errorTitle="Check this cell" error="That value doesn't fit here. Check the message on this cell." promptTitle="Commodity and pack" prompt="What you are pricing, like Hass avocados, 25 lb, 48s." errorStyle="stop"/>
    <dataValidation sqref="B6" showDropDown="0" showInputMessage="1" showErrorMessage="1" allowBlank="1" errorTitle="Check this cell" error="That value doesn't fit here. Check the message on this cell." promptTitle="F.O.B. price per carton" prompt="What you pay the shipper per carton." type="decimal" errorStyle="stop" operator="greaterThanOrEqual">
      <formula1>0</formula1>
    </dataValidation>
    <dataValidation sqref="B7" showDropDown="0" showInputMessage="1" showErrorMessage="1" allowBlank="1" errorTitle="Check this cell" error="That value doesn't fit here. Check the message on this cell." promptTitle="Truck rate per load" prompt="The reefer rate for the whole load to your door or your buyer's." type="decimal" errorStyle="stop" operator="greaterThanOrEqual">
      <formula1>0</formula1>
    </dataValidation>
    <dataValidation sqref="B8" showDropDown="0" showInputMessage="1" showErrorMessage="1" allowBlank="1" errorTitle="Check this cell" error="That value doesn't fit here. Check the message on this cell." promptTitle="Cartons per load" prompt="Cartons on the truck. A full load of 25 lb cartons is often 1,000 to 1,200." type="decimal" errorStyle="stop" operator="greaterThanOrEqual">
      <formula1>0</formula1>
    </dataValidation>
    <dataValidation sqref="B9" showDropDown="0" showInputMessage="1" showErrorMessage="1" allowBlank="1" errorTitle="Check this cell" error="That value doesn't fit here. Check the message on this cell." promptTitle="Customs broker fee per load" prompt="The broker's fee for the whole load." type="decimal" errorStyle="stop" operator="greaterThanOrEqual">
      <formula1>0</formula1>
    </dataValidation>
    <dataValidation sqref="B10" showDropDown="0" showInputMessage="1" showErrorMessage="1" allowBlank="1" errorTitle="Check this cell" error="That value doesn't fit here. Check the message on this cell." promptTitle="Inspection per carton" prompt="Inspection or certificate cost divided by cartons. 0 if none." type="decimal" errorStyle="stop" operator="greaterThanOrEqual">
      <formula1>0</formula1>
    </dataValidation>
    <dataValidation sqref="B11" showDropDown="0" showInputMessage="1" showErrorMessage="1" allowBlank="1" errorTitle="Check this cell" error="That value doesn't fit here. Check the message on this cell." promptTitle="Cold storage per carton" prompt="Cooling, handling and storage per carton." type="decimal" errorStyle="stop" operator="greaterThanOrEqual">
      <formula1>0</formula1>
    </dataValidation>
    <dataValidation sqref="B12" showDropDown="0" showInputMessage="1" showErrorMessage="1" allowBlank="1" errorTitle="Check this cell" error="That value doesn't fit here. Check the message on this cell." promptTitle="Shrink" prompt="Share you expect to lose or dump. Type 3% for three percent." type="decimal" errorStyle="stop" operator="between">
      <formula1>0</formula1>
      <formula2>1</formula2>
    </dataValidation>
    <dataValidation sqref="A24:A28" showDropDown="0" showInputMessage="1" showErrorMessage="0" allowBlank="1" errorTitle="Check this cell" error="That value doesn't fit here. Check the message on this cell." promptTitle="Item" prompt="One row per item or pack you want to compare." errorStyle="stop"/>
    <dataValidation sqref="B24:G28" showDropDown="0" showInputMessage="1" showErrorMessage="1" allowBlank="1" errorTitle="Check this cell" error="That value doesn't fit here. Check the message on this cell." promptTitle="Cost" prompt="Same meaning as the cells above." type="decimal" errorStyle="stop" operator="greaterThanOrEqual">
      <formula1>0</formula1>
    </dataValidation>
    <dataValidation sqref="H24:H28" showDropDown="0" showInputMessage="1" showErrorMessage="1" allowBlank="1" errorTitle="Check this cell" error="That value doesn't fit here. Check the message on this cell." promptTitle="Shrink" prompt="Type 3% for three percent." type="decimal" errorStyle="stop" operator="between">
      <formula1>0</formula1>
      <formula2>1</formula2>
    </dataValidation>
  </dataValidations>
  <hyperlinks>
    <hyperlink xmlns:r="http://schemas.openxmlformats.org/officeDocument/2006/relationships" ref="A32" r:id="rId1"/>
  </hyperlinks>
  <printOptions horizontalCentered="1"/>
  <pageMargins left="0.4" right="0.4" top="0.5" bottom="0.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BuiltByEstrada</dc:creator>
  <dcterms:created xmlns:dcterms="http://purl.org/dc/terms/" xmlns:xsi="http://www.w3.org/2001/XMLSchema-instance" xsi:type="dcterms:W3CDTF">2026-10-27T16:03:24Z</dcterms:created>
  <dcterms:modified xmlns:dcterms="http://purl.org/dc/terms/" xmlns:xsi="http://www.w3.org/2001/XMLSchema-instance" xsi:type="dcterms:W3CDTF">2026-10-27T16:03:24Z</dcterms:modified>
</cp:coreProperties>
</file>